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ustomProperty1.bin" ContentType="application/vnd.openxmlformats-officedocument.spreadsheetml.customProperty"/>
  <Override PartName="/xl/comments2.xml" ContentType="application/vnd.openxmlformats-officedocument.spreadsheetml.comment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nya.TSFC\Desktop\"/>
    </mc:Choice>
  </mc:AlternateContent>
  <xr:revisionPtr revIDLastSave="0" documentId="13_ncr:1_{6C968984-8C4C-48AC-AFF6-FBCD8D072C58}" xr6:coauthVersionLast="47" xr6:coauthVersionMax="47" xr10:uidLastSave="{00000000-0000-0000-0000-000000000000}"/>
  <bookViews>
    <workbookView xWindow="-120" yWindow="-120" windowWidth="24240" windowHeight="13140" tabRatio="597" firstSheet="1" activeTab="1" xr2:uid="{00000000-000D-0000-FFFF-FFFF00000000}"/>
  </bookViews>
  <sheets>
    <sheet name="IMCallForce" sheetId="7" state="hidden" r:id="rId1"/>
    <sheet name="IMCallForce(revise)" sheetId="6" r:id="rId2"/>
    <sheet name="IMrate" sheetId="8" r:id="rId3"/>
  </sheets>
  <definedNames>
    <definedName name="_xlnm._FilterDatabase" localSheetId="2" hidden="1">IMrate!$A$2:$E$991</definedName>
    <definedName name="_xlnm.Print_Area" localSheetId="1">'IMCallForce(revise)'!$A$1:$P$34</definedName>
    <definedName name="_xlnm.Print_Titles" localSheetId="0">IMCallForce!$1:$4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6" l="1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14" i="6"/>
  <c r="D15" i="6" l="1"/>
  <c r="D16" i="6"/>
  <c r="D17" i="6"/>
  <c r="D18" i="6"/>
  <c r="J18" i="6" s="1"/>
  <c r="D19" i="6"/>
  <c r="D20" i="6"/>
  <c r="I20" i="6" s="1"/>
  <c r="D21" i="6"/>
  <c r="I21" i="6" s="1"/>
  <c r="D22" i="6"/>
  <c r="D23" i="6"/>
  <c r="D24" i="6"/>
  <c r="I24" i="6" s="1"/>
  <c r="D25" i="6"/>
  <c r="I25" i="6" s="1"/>
  <c r="D26" i="6"/>
  <c r="J26" i="6" s="1"/>
  <c r="D27" i="6"/>
  <c r="D28" i="6"/>
  <c r="I28" i="6" s="1"/>
  <c r="D29" i="6"/>
  <c r="I29" i="6" s="1"/>
  <c r="D30" i="6"/>
  <c r="J30" i="6" s="1"/>
  <c r="D31" i="6"/>
  <c r="D32" i="6"/>
  <c r="I32" i="6" s="1"/>
  <c r="D33" i="6"/>
  <c r="I33" i="6" s="1"/>
  <c r="D14" i="6"/>
  <c r="H33" i="6" l="1"/>
  <c r="H29" i="6"/>
  <c r="H25" i="6"/>
  <c r="H21" i="6"/>
  <c r="H30" i="6"/>
  <c r="H26" i="6"/>
  <c r="H22" i="6"/>
  <c r="H18" i="6"/>
  <c r="J22" i="6"/>
  <c r="J29" i="6"/>
  <c r="J32" i="6"/>
  <c r="J28" i="6"/>
  <c r="J24" i="6"/>
  <c r="J20" i="6"/>
  <c r="J25" i="6"/>
  <c r="J31" i="6"/>
  <c r="J27" i="6"/>
  <c r="J23" i="6"/>
  <c r="I30" i="6"/>
  <c r="I26" i="6"/>
  <c r="I22" i="6"/>
  <c r="I18" i="6"/>
  <c r="J33" i="6"/>
  <c r="J21" i="6"/>
  <c r="I15" i="6"/>
  <c r="I31" i="6"/>
  <c r="I27" i="6"/>
  <c r="I23" i="6"/>
  <c r="H15" i="6"/>
  <c r="J17" i="6"/>
  <c r="H32" i="6"/>
  <c r="H28" i="6"/>
  <c r="H24" i="6"/>
  <c r="H20" i="6"/>
  <c r="J16" i="6"/>
  <c r="H31" i="6"/>
  <c r="H27" i="6"/>
  <c r="H23" i="6"/>
  <c r="J15" i="6"/>
  <c r="I14" i="6"/>
  <c r="I16" i="6"/>
  <c r="I17" i="6"/>
  <c r="H17" i="6"/>
  <c r="H16" i="6"/>
  <c r="H14" i="6"/>
  <c r="I19" i="6"/>
  <c r="J19" i="6"/>
  <c r="H19" i="6"/>
  <c r="J14" i="6"/>
  <c r="M36" i="7"/>
  <c r="K36" i="7"/>
  <c r="H36" i="7"/>
  <c r="G36" i="7"/>
  <c r="F36" i="7"/>
  <c r="K34" i="7"/>
  <c r="K30" i="7" s="1"/>
  <c r="H34" i="7"/>
  <c r="G34" i="7"/>
  <c r="F34" i="7"/>
  <c r="I36" i="7" s="1"/>
  <c r="K32" i="7"/>
  <c r="H32" i="7"/>
  <c r="G32" i="7"/>
  <c r="F32" i="7"/>
  <c r="I32" i="7" s="1"/>
  <c r="M30" i="7"/>
  <c r="I29" i="7"/>
  <c r="H29" i="7"/>
  <c r="F29" i="7"/>
  <c r="N24" i="7"/>
  <c r="L24" i="7"/>
  <c r="J24" i="7"/>
  <c r="H24" i="7"/>
  <c r="G24" i="7"/>
  <c r="F24" i="7"/>
  <c r="E24" i="7"/>
  <c r="I24" i="7" s="1"/>
  <c r="N23" i="7"/>
  <c r="L23" i="7"/>
  <c r="J23" i="7"/>
  <c r="H23" i="7"/>
  <c r="G23" i="7"/>
  <c r="F23" i="7"/>
  <c r="E23" i="7"/>
  <c r="I23" i="7" s="1"/>
  <c r="N22" i="7"/>
  <c r="L22" i="7"/>
  <c r="J22" i="7"/>
  <c r="H22" i="7"/>
  <c r="G22" i="7"/>
  <c r="F22" i="7"/>
  <c r="E22" i="7"/>
  <c r="I22" i="7" s="1"/>
  <c r="N21" i="7"/>
  <c r="L21" i="7"/>
  <c r="J21" i="7"/>
  <c r="H21" i="7"/>
  <c r="G21" i="7"/>
  <c r="F21" i="7"/>
  <c r="E21" i="7"/>
  <c r="I21" i="7" s="1"/>
  <c r="N20" i="7"/>
  <c r="L20" i="7"/>
  <c r="J20" i="7"/>
  <c r="H20" i="7"/>
  <c r="G20" i="7"/>
  <c r="F20" i="7"/>
  <c r="E20" i="7"/>
  <c r="I20" i="7" s="1"/>
  <c r="N19" i="7"/>
  <c r="L19" i="7"/>
  <c r="J19" i="7"/>
  <c r="H19" i="7"/>
  <c r="G19" i="7"/>
  <c r="F19" i="7"/>
  <c r="E19" i="7"/>
  <c r="I19" i="7" s="1"/>
  <c r="N18" i="7"/>
  <c r="L18" i="7"/>
  <c r="J18" i="7"/>
  <c r="H18" i="7"/>
  <c r="G18" i="7"/>
  <c r="F18" i="7"/>
  <c r="E18" i="7"/>
  <c r="I18" i="7" s="1"/>
  <c r="N17" i="7"/>
  <c r="L17" i="7"/>
  <c r="J17" i="7"/>
  <c r="H17" i="7"/>
  <c r="G17" i="7"/>
  <c r="F17" i="7"/>
  <c r="E17" i="7"/>
  <c r="I17" i="7" s="1"/>
  <c r="N16" i="7"/>
  <c r="L16" i="7"/>
  <c r="J16" i="7"/>
  <c r="H16" i="7"/>
  <c r="G16" i="7"/>
  <c r="F16" i="7"/>
  <c r="E16" i="7"/>
  <c r="I16" i="7" s="1"/>
  <c r="N15" i="7"/>
  <c r="L15" i="7"/>
  <c r="J15" i="7"/>
  <c r="H15" i="7"/>
  <c r="G15" i="7"/>
  <c r="F15" i="7"/>
  <c r="E15" i="7"/>
  <c r="I15" i="7" s="1"/>
  <c r="N14" i="7"/>
  <c r="L14" i="7"/>
  <c r="J14" i="7"/>
  <c r="H14" i="7"/>
  <c r="G14" i="7"/>
  <c r="F14" i="7"/>
  <c r="E14" i="7"/>
  <c r="I14" i="7" s="1"/>
  <c r="N13" i="7"/>
  <c r="L13" i="7"/>
  <c r="J13" i="7"/>
  <c r="H13" i="7"/>
  <c r="G13" i="7"/>
  <c r="F13" i="7"/>
  <c r="E13" i="7"/>
  <c r="I13" i="7" s="1"/>
  <c r="N12" i="7"/>
  <c r="L12" i="7"/>
  <c r="J12" i="7"/>
  <c r="H12" i="7"/>
  <c r="G12" i="7"/>
  <c r="F12" i="7"/>
  <c r="E12" i="7"/>
  <c r="I12" i="7" s="1"/>
  <c r="N11" i="7"/>
  <c r="L11" i="7"/>
  <c r="J11" i="7"/>
  <c r="H11" i="7"/>
  <c r="G11" i="7"/>
  <c r="F11" i="7"/>
  <c r="E11" i="7"/>
  <c r="I11" i="7" s="1"/>
  <c r="N10" i="7"/>
  <c r="L10" i="7"/>
  <c r="J10" i="7"/>
  <c r="H10" i="7"/>
  <c r="G10" i="7"/>
  <c r="F10" i="7"/>
  <c r="E10" i="7"/>
  <c r="I10" i="7" s="1"/>
  <c r="H9" i="7"/>
  <c r="G9" i="7"/>
  <c r="F9" i="7"/>
  <c r="E9" i="7"/>
  <c r="I9" i="7" s="1"/>
  <c r="H8" i="7"/>
  <c r="G8" i="7"/>
  <c r="F8" i="7"/>
  <c r="E8" i="7"/>
  <c r="I8" i="7" s="1"/>
  <c r="E7" i="7"/>
  <c r="N7" i="7" s="1"/>
  <c r="E6" i="7"/>
  <c r="N6" i="7" s="1"/>
  <c r="M5" i="7"/>
  <c r="K5" i="7"/>
  <c r="E5" i="7"/>
  <c r="G29" i="7" s="1"/>
  <c r="N8" i="7" l="1"/>
  <c r="L8" i="7"/>
  <c r="J9" i="7"/>
  <c r="J6" i="7"/>
  <c r="J8" i="7"/>
  <c r="L9" i="7"/>
  <c r="L5" i="7"/>
  <c r="L6" i="7"/>
  <c r="N9" i="7"/>
  <c r="J34" i="6"/>
  <c r="J7" i="7"/>
  <c r="L7" i="7"/>
  <c r="N5" i="7"/>
  <c r="I34" i="7"/>
  <c r="J5" i="7"/>
  <c r="E25" i="7"/>
  <c r="B27" i="7" s="1"/>
  <c r="B30" i="7" s="1"/>
  <c r="N25" i="7" l="1"/>
  <c r="B35" i="7" s="1"/>
  <c r="B36" i="7" s="1"/>
  <c r="L25" i="7"/>
  <c r="B33" i="7" s="1"/>
  <c r="B34" i="7" s="1"/>
  <c r="J25" i="7"/>
  <c r="B31" i="7" s="1"/>
  <c r="B32" i="7" s="1"/>
  <c r="N36" i="7" l="1"/>
  <c r="J36" i="7"/>
  <c r="L34" i="7"/>
  <c r="L36" i="7"/>
  <c r="J34" i="7"/>
  <c r="N34" i="7"/>
  <c r="J32" i="7"/>
  <c r="N32" i="7"/>
  <c r="L32" i="7"/>
  <c r="P16" i="6"/>
  <c r="D34" i="6"/>
  <c r="M12" i="6" s="1"/>
  <c r="N20" i="6" l="1"/>
  <c r="M15" i="6"/>
  <c r="L20" i="6" s="1"/>
  <c r="H34" i="6"/>
  <c r="P12" i="6" s="1"/>
  <c r="I34" i="6"/>
  <c r="P14" i="6" s="1"/>
  <c r="M20" i="6" s="1"/>
  <c r="P11" i="6" l="1"/>
  <c r="P20" i="6"/>
  <c r="P17" i="6"/>
  <c r="P15" i="6"/>
  <c r="O25" i="6" l="1"/>
  <c r="P25" i="6"/>
  <c r="N25" i="6"/>
  <c r="P27" i="6"/>
  <c r="O27" i="6"/>
  <c r="N27" i="6"/>
  <c r="N26" i="6"/>
  <c r="O26" i="6"/>
  <c r="P26" i="6"/>
  <c r="P24" i="6"/>
  <c r="P23" i="6"/>
  <c r="O24" i="6"/>
  <c r="O23" i="6"/>
  <c r="N23" i="6"/>
  <c r="N2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tsfc</author>
  </authors>
  <commentList>
    <comment ref="B26" authorId="0" shapeId="0" xr:uid="{00000000-0006-0000-0000-000001000000}">
      <text>
        <r>
          <rPr>
            <b/>
            <sz val="14"/>
            <color indexed="81"/>
            <rFont val="AngsanaUPC"/>
            <family val="1"/>
            <charset val="222"/>
          </rPr>
          <t>tsfc:</t>
        </r>
        <r>
          <rPr>
            <sz val="14"/>
            <color indexed="81"/>
            <rFont val="AngsanaUPC"/>
            <family val="1"/>
            <charset val="222"/>
          </rPr>
          <t xml:space="preserve">
เติมจำนวนเงินสดที่เหลือในบัญชี</t>
        </r>
      </text>
    </comment>
    <comment ref="B2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tsfc:</t>
        </r>
        <r>
          <rPr>
            <sz val="8"/>
            <color indexed="81"/>
            <rFont val="Tahoma"/>
            <family val="2"/>
          </rPr>
          <t xml:space="preserve">
มูลค่าหลักประกันอื่น ๆ
</t>
        </r>
      </text>
    </comment>
    <comment ref="B29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>tsfc:</t>
        </r>
        <r>
          <rPr>
            <sz val="10"/>
            <color indexed="81"/>
            <rFont val="Tahoma"/>
            <family val="2"/>
          </rPr>
          <t xml:space="preserve">
จำนวนเงินกู้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tsfc</author>
    <author>Avika Kupkanchanakul</author>
  </authors>
  <commentList>
    <comment ref="M11" authorId="0" shapeId="0" xr:uid="{00000000-0006-0000-0100-000001000000}">
      <text>
        <r>
          <rPr>
            <sz val="10"/>
            <color indexed="81"/>
            <rFont val="Tahoma"/>
            <family val="2"/>
          </rPr>
          <t>เติมจำนวนเงินสดที่เหลือในบัญชี</t>
        </r>
      </text>
    </comment>
    <comment ref="M13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tsfc:</t>
        </r>
        <r>
          <rPr>
            <sz val="8"/>
            <color indexed="81"/>
            <rFont val="Tahoma"/>
            <family val="2"/>
          </rPr>
          <t xml:space="preserve">
มูลค่าหลักประกันอื่น ๆ
</t>
        </r>
      </text>
    </comment>
    <comment ref="M14" authorId="0" shapeId="0" xr:uid="{00000000-0006-0000-0100-000003000000}">
      <text>
        <r>
          <rPr>
            <sz val="10"/>
            <color indexed="81"/>
            <rFont val="Tahoma"/>
            <family val="2"/>
          </rPr>
          <t>เติมจำนวนเงินกู้</t>
        </r>
      </text>
    </comment>
    <comment ref="L20" authorId="1" shapeId="0" xr:uid="{00000000-0006-0000-0100-000004000000}">
      <text>
        <r>
          <rPr>
            <b/>
            <sz val="10"/>
            <color indexed="81"/>
            <rFont val="Tahoma"/>
            <family val="2"/>
          </rPr>
          <t>ใส่สูตรคำนวณ MM% 
= Equity ÷ LMV x 100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0" authorId="1" shapeId="0" xr:uid="{00000000-0006-0000-0100-000005000000}">
      <text>
        <r>
          <rPr>
            <b/>
            <sz val="10"/>
            <color indexed="81"/>
            <rFont val="Tahoma"/>
            <family val="2"/>
          </rPr>
          <t>ใส่สูตรคำนวณ MM Call%
=MM Call Amt. ÷ LMV x 100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0" authorId="1" shapeId="0" xr:uid="{00000000-0006-0000-0100-000006000000}">
      <text>
        <r>
          <rPr>
            <b/>
            <sz val="10"/>
            <color indexed="81"/>
            <rFont val="Tahoma"/>
            <family val="2"/>
          </rPr>
          <t>ใส่สูตรคำนวณ MM Force%
=MM Force Amt. ÷ LMV x 100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0" authorId="1" shapeId="0" xr:uid="{00000000-0006-0000-0100-000007000000}">
      <text>
        <r>
          <rPr>
            <b/>
            <sz val="10"/>
            <color indexed="81"/>
            <rFont val="Tahoma"/>
            <family val="2"/>
          </rPr>
          <t>ใส่สูตรเพื่อแสดงสถานะ
ถ้า Equity &gt; MM Call คือ ปกติ
ถ้า MM Force &lt;Equity &lt; MM Call  คือ Call
ถ้า Equity &lt; MM Forcel คือ Force Sell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<sst xmlns="http://schemas.openxmlformats.org/spreadsheetml/2006/main" count="2743" uniqueCount="1422">
  <si>
    <t>ตารางคำนวณทรัพย์สินส่วนเกิน,มูลค่าหลักประกันที่ต้องดำรงไว้ มูลค่าหลักประกันขั้นต่ำบัญชีมาร์จิ้นในระบบเครดิตบาลานซ์</t>
  </si>
  <si>
    <t>Stock</t>
  </si>
  <si>
    <t>MTM</t>
  </si>
  <si>
    <t>Cash(1)</t>
  </si>
  <si>
    <t>LMV(2)</t>
  </si>
  <si>
    <t>Other(3)</t>
  </si>
  <si>
    <t>Cash(-)/Margin(+)</t>
  </si>
  <si>
    <t>SMV(5)</t>
  </si>
  <si>
    <t>Equity(6)</t>
  </si>
  <si>
    <t>MR(7)</t>
  </si>
  <si>
    <t>Excess</t>
  </si>
  <si>
    <t>Call(10)</t>
  </si>
  <si>
    <t>Call(11)</t>
  </si>
  <si>
    <t>Force(12)</t>
  </si>
  <si>
    <t>Symbol</t>
  </si>
  <si>
    <t>Quantity</t>
  </si>
  <si>
    <t>Price</t>
  </si>
  <si>
    <t>Amount</t>
  </si>
  <si>
    <t>Amount(4)</t>
  </si>
  <si>
    <t>Equity(8)</t>
  </si>
  <si>
    <t>Shortage</t>
  </si>
  <si>
    <t>PTT</t>
  </si>
  <si>
    <t>BWG</t>
  </si>
  <si>
    <t>EARTH</t>
  </si>
  <si>
    <t>FNS</t>
  </si>
  <si>
    <t>EASON</t>
  </si>
  <si>
    <t xml:space="preserve"> </t>
  </si>
  <si>
    <t>จำนวนเงินสดในบัญชี (1)</t>
  </si>
  <si>
    <t>&lt; - - เติมจำนวนเงินสดในบัญชีตรงช่องนี้</t>
  </si>
  <si>
    <t>มูลค่าหลักประกันตามราคาปิด(2)</t>
  </si>
  <si>
    <t>หลักประกันอื่น(3)</t>
  </si>
  <si>
    <t>จำนวนเงินกู้ยืม(4)</t>
  </si>
  <si>
    <t>&lt; - - เติมจำนวนเงินกู้ลงช่องนี้</t>
  </si>
  <si>
    <t>ยอดรวมทรัพย์สิน(6) = (1)+(2)-(3)</t>
  </si>
  <si>
    <t>มูลค่าหลักประกันตามอัตรามาร์จิ้น(7)</t>
  </si>
  <si>
    <t>สามารถถอนหลักทรัพยได้เป็นมูลค่า</t>
  </si>
  <si>
    <t>หลักทรัพย์เกรด A</t>
  </si>
  <si>
    <t>หลักทรัพย์เกรด B</t>
  </si>
  <si>
    <t>หลักทรัพย์เกรด C</t>
  </si>
  <si>
    <t>ทรัพย์สินส่วนเกิน(8) = (6) - (7)</t>
  </si>
  <si>
    <t>อัตรามูลค่าหลักประกันที่ต้องดำรงไว้(10)</t>
  </si>
  <si>
    <t xml:space="preserve"> ต้องวางหลักทรัพย์เพิ่มเมื่อหลักประกันต่ำกว่าที่กำหนดเป็นมูลค่า</t>
  </si>
  <si>
    <t>จำนวนเงินที่ต้องวางเพิ่ม(11)=(6)-(10)</t>
  </si>
  <si>
    <t>อัตรามูลค่าหลักประกันขั้นต่ำ(12)</t>
  </si>
  <si>
    <t>มูลค่าหลักทรัพย์ที่ต้องบังคับขายเมื่อหลักประกันมีมูลค่าต่ำกว่าหลักประกันขั้นต่ำหรือเมื่อไม่วางเงินเพิ่มภายในเวลาที่กำหนด</t>
  </si>
  <si>
    <t>สถานะบังคับขายหลักประกัน</t>
  </si>
  <si>
    <t>หมายเหตุ : 1.  มูลค่าขายหลักประกันเป็นมูลค่าที่ยังไม่ได้หักค่าธรรมเนียมขายและภาษีมูลค่าเพิ่ม</t>
  </si>
  <si>
    <t xml:space="preserve">                2.  ผู้ใช้ต้องปรับปรุงอัตรามาร์จิ้น และอัตรามูลค่าหลักประกันที่ต้องดำรงไว้ มูลค่าหลักประกันขั้นต่ำใน Worksheet IM rate ตามประกาศของ บลล.  </t>
  </si>
  <si>
    <t xml:space="preserve">                3. เนื่องจากตารางการคำนวณนี้เป็นการคำนวณโดยประมาณดังนั้น ทางบริษัทจึงไม่รับรองความถูกต้องของข้อมูล</t>
  </si>
  <si>
    <t>ข้อกำหนดการใช้งาน</t>
  </si>
  <si>
    <t>1.จำนวนหลักทรัพย์ไม่เกิน 20 หลักทรัพย์</t>
  </si>
  <si>
    <t>2.ต้องกำหนดอัตรามาร์จิ้น อัตราหลักประกันที่ต้องดำรงไว และอัตรามูลค่าหลักประกันขั้นต่ำ ใน worksheet IMrate ให้ถูกต้องตามประกาศของ บลล.</t>
  </si>
  <si>
    <t>หลักทรัพย์</t>
  </si>
  <si>
    <t>จำนวนหุ้น</t>
  </si>
  <si>
    <t>ราคาปิด</t>
  </si>
  <si>
    <t>(Close Price)</t>
  </si>
  <si>
    <t>(3) = (1) x (2)</t>
  </si>
  <si>
    <t>IM</t>
  </si>
  <si>
    <t>CM</t>
  </si>
  <si>
    <t>FM</t>
  </si>
  <si>
    <t>LMV</t>
  </si>
  <si>
    <t>MR</t>
  </si>
  <si>
    <t>(7) = (3) x (4)</t>
  </si>
  <si>
    <t>(8) = (3) x (5)</t>
  </si>
  <si>
    <t>(9) = (3) x (6)</t>
  </si>
  <si>
    <t>จำนวนเงิน</t>
  </si>
  <si>
    <t>ตารางช่วยคำนวณสถานะบัญชีเครดิตบาลานซ์</t>
  </si>
  <si>
    <t xml:space="preserve">1.ใส่ชื่อหลักทรัพย์  จำนวนหุ้น  และราคาปิด </t>
  </si>
  <si>
    <t xml:space="preserve">3.ใส่จำนวนเงินสด(Cash Balance) หรือ เงินกู้ยืม(Margin Balance)  </t>
  </si>
  <si>
    <t>Cash Balance (10)</t>
  </si>
  <si>
    <t>LMV (3)</t>
  </si>
  <si>
    <t>Margin Balance (11)</t>
  </si>
  <si>
    <t>Cash Balance = เงินสด</t>
  </si>
  <si>
    <t>Excess Equity = Equity - MR</t>
  </si>
  <si>
    <t>LMV =ผลรวม(จำนวนหุ้น x ราคาปิด)</t>
  </si>
  <si>
    <t>Margin Required = ผลรวม (LMV x IM)</t>
  </si>
  <si>
    <t>Margin Balance =เงินกู้ยืม</t>
  </si>
  <si>
    <t>MM Call Amt. =ผลรวม (LMV x CM)</t>
  </si>
  <si>
    <t>Equity =Cash + LMV - Margin Balance</t>
  </si>
  <si>
    <t>Call Short Amt.* =MM Call Amt. - Equity</t>
  </si>
  <si>
    <t>MM Force Amt. =ผลรวม (LMV x FM)</t>
  </si>
  <si>
    <t>Force Short Amt.** =MM Force Amt. - Equity</t>
  </si>
  <si>
    <t>หมายเหตุ</t>
  </si>
  <si>
    <t>*Call Short Amt. จะเกิดเฉพาะกรณี MM Call Amt. &gt; Equity เท่านั้น หาก MM Call Amt. &lt; Equity ให้แทนค่าเท่ากับ 0</t>
  </si>
  <si>
    <t>**Force Short Amt. จะเกิดเฉพาะกรณี MM Force Amt. &gt; Equity เท่านั้น หาก MM Force Amt. &lt; Equity ให้แทนค่าเท่ากับ 0</t>
  </si>
  <si>
    <t xml:space="preserve">   ลูกค้าจะมีสถานะ Force to Force        หาก Equity มีมูลค่าต่ำกว่า MM Force Amt.      →      Equity &lt; MM Force Amount</t>
  </si>
  <si>
    <t>Force(13)</t>
  </si>
  <si>
    <t>2S</t>
  </si>
  <si>
    <t>Y</t>
  </si>
  <si>
    <t>A</t>
  </si>
  <si>
    <t>AA</t>
  </si>
  <si>
    <t>AAV</t>
  </si>
  <si>
    <t>ACAP</t>
  </si>
  <si>
    <t>ADVANC</t>
  </si>
  <si>
    <t>AEONTS</t>
  </si>
  <si>
    <t>AF</t>
  </si>
  <si>
    <t>AFC</t>
  </si>
  <si>
    <t>AGE</t>
  </si>
  <si>
    <t>AGE/R</t>
  </si>
  <si>
    <t>AH</t>
  </si>
  <si>
    <t>AHC</t>
  </si>
  <si>
    <t>AHC/R</t>
  </si>
  <si>
    <t>AI</t>
  </si>
  <si>
    <t>AIE</t>
  </si>
  <si>
    <t>AIRA</t>
  </si>
  <si>
    <t>AIT</t>
  </si>
  <si>
    <t>AIT-W1</t>
  </si>
  <si>
    <t>AIT/R</t>
  </si>
  <si>
    <t>AJ</t>
  </si>
  <si>
    <t>AKP</t>
  </si>
  <si>
    <t>AKR</t>
  </si>
  <si>
    <t>ALUCON</t>
  </si>
  <si>
    <t>AMANAH</t>
  </si>
  <si>
    <t>AMARIN</t>
  </si>
  <si>
    <t>AMATA</t>
  </si>
  <si>
    <t>AMC</t>
  </si>
  <si>
    <t>AMC-W1</t>
  </si>
  <si>
    <t>ANAN</t>
  </si>
  <si>
    <t>AOT</t>
  </si>
  <si>
    <t>AP</t>
  </si>
  <si>
    <t>AP/R</t>
  </si>
  <si>
    <t>APCO</t>
  </si>
  <si>
    <t>APCS</t>
  </si>
  <si>
    <t>APCS/R</t>
  </si>
  <si>
    <t>APSP</t>
  </si>
  <si>
    <t>APURE</t>
  </si>
  <si>
    <t>AQ</t>
  </si>
  <si>
    <t>AQUA</t>
  </si>
  <si>
    <t>AQUA-W2</t>
  </si>
  <si>
    <t>ARIP</t>
  </si>
  <si>
    <t>ARROW</t>
  </si>
  <si>
    <t>AS</t>
  </si>
  <si>
    <t>ASCON</t>
  </si>
  <si>
    <t>ASCON-W1</t>
  </si>
  <si>
    <t>ASCON-W2</t>
  </si>
  <si>
    <t>ASIA</t>
  </si>
  <si>
    <t>ASIAN</t>
  </si>
  <si>
    <t>ASIMAR</t>
  </si>
  <si>
    <t>ASIMAR/R</t>
  </si>
  <si>
    <t>ASK</t>
  </si>
  <si>
    <t>ASK/R</t>
  </si>
  <si>
    <t>ASP</t>
  </si>
  <si>
    <t>ASP-W1</t>
  </si>
  <si>
    <t>AUCT</t>
  </si>
  <si>
    <t>AYAL</t>
  </si>
  <si>
    <t>AYUD</t>
  </si>
  <si>
    <t>BAFS</t>
  </si>
  <si>
    <t>BANPU</t>
  </si>
  <si>
    <t>BAT-3K</t>
  </si>
  <si>
    <t>BATA</t>
  </si>
  <si>
    <t>BAY</t>
  </si>
  <si>
    <t>BBL</t>
  </si>
  <si>
    <t>BC</t>
  </si>
  <si>
    <t>BCH</t>
  </si>
  <si>
    <t>BCH/R</t>
  </si>
  <si>
    <t>BCP</t>
  </si>
  <si>
    <t>BCP-DR1</t>
  </si>
  <si>
    <t>BCP-W1</t>
  </si>
  <si>
    <t>BEAUTY</t>
  </si>
  <si>
    <t>BEC</t>
  </si>
  <si>
    <t>BEC-R</t>
  </si>
  <si>
    <t>BGT</t>
  </si>
  <si>
    <t>BH</t>
  </si>
  <si>
    <t>BIG</t>
  </si>
  <si>
    <t>BJC</t>
  </si>
  <si>
    <t>BJCHI</t>
  </si>
  <si>
    <t>BKD</t>
  </si>
  <si>
    <t>BKI</t>
  </si>
  <si>
    <t>BKKCP</t>
  </si>
  <si>
    <t>BLA</t>
  </si>
  <si>
    <t>BLAND</t>
  </si>
  <si>
    <t>BLAND-W2</t>
  </si>
  <si>
    <t>BLAND-W3</t>
  </si>
  <si>
    <t>BLAND-W4</t>
  </si>
  <si>
    <t>BLISS</t>
  </si>
  <si>
    <t>BLISS-W1</t>
  </si>
  <si>
    <t>BLS</t>
  </si>
  <si>
    <t>BOL</t>
  </si>
  <si>
    <t>BROCK</t>
  </si>
  <si>
    <t>BROCK/R</t>
  </si>
  <si>
    <t>BROOK</t>
  </si>
  <si>
    <t>BSBM</t>
  </si>
  <si>
    <t>BSM</t>
  </si>
  <si>
    <t>BTNC</t>
  </si>
  <si>
    <t>BTS</t>
  </si>
  <si>
    <t>BTS-W3</t>
  </si>
  <si>
    <t>BUI</t>
  </si>
  <si>
    <t>CAWOW</t>
  </si>
  <si>
    <t>CCET</t>
  </si>
  <si>
    <t>CCET-W1</t>
  </si>
  <si>
    <t>CCET/R</t>
  </si>
  <si>
    <t>CCP</t>
  </si>
  <si>
    <t>CCP-W1</t>
  </si>
  <si>
    <t>CCP/R</t>
  </si>
  <si>
    <t>CEN</t>
  </si>
  <si>
    <t>CEN-W2</t>
  </si>
  <si>
    <t>CEN-W3</t>
  </si>
  <si>
    <t>CENTEL</t>
  </si>
  <si>
    <t>CFRESH</t>
  </si>
  <si>
    <t>CGD</t>
  </si>
  <si>
    <t>CGD-W1</t>
  </si>
  <si>
    <t>CHARAN</t>
  </si>
  <si>
    <t>CHG</t>
  </si>
  <si>
    <t>CHO</t>
  </si>
  <si>
    <t>CHOTI</t>
  </si>
  <si>
    <t>CHOW</t>
  </si>
  <si>
    <t>CI</t>
  </si>
  <si>
    <t>CIG</t>
  </si>
  <si>
    <t>CIMBT</t>
  </si>
  <si>
    <t>CIMBT/R</t>
  </si>
  <si>
    <t>CITY</t>
  </si>
  <si>
    <t>CK</t>
  </si>
  <si>
    <t>CK-W1</t>
  </si>
  <si>
    <t>CK/R</t>
  </si>
  <si>
    <t>CKP</t>
  </si>
  <si>
    <t>CMO</t>
  </si>
  <si>
    <t>CMR</t>
  </si>
  <si>
    <t>CNT</t>
  </si>
  <si>
    <t>CNT/R</t>
  </si>
  <si>
    <t>COLOR</t>
  </si>
  <si>
    <t>CPALL</t>
  </si>
  <si>
    <t>CPALL/R</t>
  </si>
  <si>
    <t>CPF</t>
  </si>
  <si>
    <t>CPH</t>
  </si>
  <si>
    <t>CPI</t>
  </si>
  <si>
    <t>CPI/R</t>
  </si>
  <si>
    <t>CPICO</t>
  </si>
  <si>
    <t>CPL</t>
  </si>
  <si>
    <t>CPN</t>
  </si>
  <si>
    <t>CPR</t>
  </si>
  <si>
    <t>CRANE</t>
  </si>
  <si>
    <t>CSC</t>
  </si>
  <si>
    <t>CSP</t>
  </si>
  <si>
    <t>CSP-W1</t>
  </si>
  <si>
    <t>CSR</t>
  </si>
  <si>
    <t>CSS</t>
  </si>
  <si>
    <t>CTW</t>
  </si>
  <si>
    <t>CWT</t>
  </si>
  <si>
    <t>CWT-W1</t>
  </si>
  <si>
    <t>CWT/R</t>
  </si>
  <si>
    <t>DCC</t>
  </si>
  <si>
    <t>DCON</t>
  </si>
  <si>
    <t>DELTA</t>
  </si>
  <si>
    <t>DEMCO</t>
  </si>
  <si>
    <t>DEMCO-W4</t>
  </si>
  <si>
    <t>DEMCO/R</t>
  </si>
  <si>
    <t>DIMET</t>
  </si>
  <si>
    <t>DIMET-W1</t>
  </si>
  <si>
    <t>DRT</t>
  </si>
  <si>
    <t>DTCI</t>
  </si>
  <si>
    <t>DTM</t>
  </si>
  <si>
    <t>DVS</t>
  </si>
  <si>
    <t>E/R</t>
  </si>
  <si>
    <t>EA</t>
  </si>
  <si>
    <t>EARTH-W4</t>
  </si>
  <si>
    <t>EASTW</t>
  </si>
  <si>
    <t>ECF</t>
  </si>
  <si>
    <t>ECF-W1</t>
  </si>
  <si>
    <t>ECL</t>
  </si>
  <si>
    <t>EE</t>
  </si>
  <si>
    <t>EFORL</t>
  </si>
  <si>
    <t>EGCO</t>
  </si>
  <si>
    <t>EMC</t>
  </si>
  <si>
    <t>EMC-W1</t>
  </si>
  <si>
    <t>EMC-W2</t>
  </si>
  <si>
    <t>EMC-W4</t>
  </si>
  <si>
    <t>ERW</t>
  </si>
  <si>
    <t>ERW-W2</t>
  </si>
  <si>
    <t>ESSO</t>
  </si>
  <si>
    <t>ESTAR</t>
  </si>
  <si>
    <t>ESTAR-W2</t>
  </si>
  <si>
    <t>ETG</t>
  </si>
  <si>
    <t>EVER</t>
  </si>
  <si>
    <t>EWC-W1</t>
  </si>
  <si>
    <t>F&amp;D</t>
  </si>
  <si>
    <t>FANCY</t>
  </si>
  <si>
    <t>FE</t>
  </si>
  <si>
    <t>FMT</t>
  </si>
  <si>
    <t>FORTH</t>
  </si>
  <si>
    <t>FPI</t>
  </si>
  <si>
    <t>FSS</t>
  </si>
  <si>
    <t>FSS/R</t>
  </si>
  <si>
    <t>FUTUREPF</t>
  </si>
  <si>
    <t>FVC</t>
  </si>
  <si>
    <t>GBX</t>
  </si>
  <si>
    <t>GBX-W1</t>
  </si>
  <si>
    <t>GC</t>
  </si>
  <si>
    <t>GCAP</t>
  </si>
  <si>
    <t>GEL</t>
  </si>
  <si>
    <t>GENCO</t>
  </si>
  <si>
    <t>GFM</t>
  </si>
  <si>
    <t>GFPT</t>
  </si>
  <si>
    <t>GJS</t>
  </si>
  <si>
    <t>GL</t>
  </si>
  <si>
    <t>GL-W3</t>
  </si>
  <si>
    <t>GLAND</t>
  </si>
  <si>
    <t>GLAND/R</t>
  </si>
  <si>
    <t>GLOBAL</t>
  </si>
  <si>
    <t>GLOBAL/R</t>
  </si>
  <si>
    <t>GMMM</t>
  </si>
  <si>
    <t>GRAMMY</t>
  </si>
  <si>
    <t>GRAND</t>
  </si>
  <si>
    <t>GUNKUL</t>
  </si>
  <si>
    <t>GUNKUL/R</t>
  </si>
  <si>
    <t>GYT</t>
  </si>
  <si>
    <t>HANA</t>
  </si>
  <si>
    <t>HEMRAJ</t>
  </si>
  <si>
    <t>HFT</t>
  </si>
  <si>
    <t>HMPRO</t>
  </si>
  <si>
    <t>HMPRO/R</t>
  </si>
  <si>
    <t>HT</t>
  </si>
  <si>
    <t>HTC</t>
  </si>
  <si>
    <t>HTECH</t>
  </si>
  <si>
    <t>HYDRO</t>
  </si>
  <si>
    <t>ICC</t>
  </si>
  <si>
    <t>ICHI</t>
  </si>
  <si>
    <t>IFEC</t>
  </si>
  <si>
    <t>IFS</t>
  </si>
  <si>
    <t>IHL</t>
  </si>
  <si>
    <t>IHL/R</t>
  </si>
  <si>
    <t>ILINK</t>
  </si>
  <si>
    <t>INET</t>
  </si>
  <si>
    <t>INOX</t>
  </si>
  <si>
    <t>INSURE</t>
  </si>
  <si>
    <t>INTUCH</t>
  </si>
  <si>
    <t>IPI</t>
  </si>
  <si>
    <t>IRC</t>
  </si>
  <si>
    <t>IRCP</t>
  </si>
  <si>
    <t>IRPC</t>
  </si>
  <si>
    <t>IT</t>
  </si>
  <si>
    <t>ITD</t>
  </si>
  <si>
    <t>ITV</t>
  </si>
  <si>
    <t>IVL</t>
  </si>
  <si>
    <t>IVL-T1</t>
  </si>
  <si>
    <t>IVL-W1</t>
  </si>
  <si>
    <t>JAS</t>
  </si>
  <si>
    <t>JCP</t>
  </si>
  <si>
    <t>JCT</t>
  </si>
  <si>
    <t>JMART</t>
  </si>
  <si>
    <t>JMT</t>
  </si>
  <si>
    <t>JTS</t>
  </si>
  <si>
    <t>JUBILE</t>
  </si>
  <si>
    <t>KAMART</t>
  </si>
  <si>
    <t>KASET</t>
  </si>
  <si>
    <t>KBANK</t>
  </si>
  <si>
    <t>KBS</t>
  </si>
  <si>
    <t>KC</t>
  </si>
  <si>
    <t>KCAR</t>
  </si>
  <si>
    <t>KCE</t>
  </si>
  <si>
    <t>KCE-W2</t>
  </si>
  <si>
    <t>KDH</t>
  </si>
  <si>
    <t>KGI</t>
  </si>
  <si>
    <t>KH/R</t>
  </si>
  <si>
    <t>KIAT</t>
  </si>
  <si>
    <t>KIAT/R</t>
  </si>
  <si>
    <t>KKC</t>
  </si>
  <si>
    <t>KKP</t>
  </si>
  <si>
    <t>KSL</t>
  </si>
  <si>
    <t>KSL-W1</t>
  </si>
  <si>
    <t>KTB</t>
  </si>
  <si>
    <t>KTC</t>
  </si>
  <si>
    <t>KTECH</t>
  </si>
  <si>
    <t>KTIS</t>
  </si>
  <si>
    <t>KWC</t>
  </si>
  <si>
    <t>KYE</t>
  </si>
  <si>
    <t>L&amp;E</t>
  </si>
  <si>
    <t>LALIN</t>
  </si>
  <si>
    <t>LANNA</t>
  </si>
  <si>
    <t>LANNA/R</t>
  </si>
  <si>
    <t>LEE</t>
  </si>
  <si>
    <t>LEE-W1</t>
  </si>
  <si>
    <t>LH</t>
  </si>
  <si>
    <t>LHK</t>
  </si>
  <si>
    <t>LIT</t>
  </si>
  <si>
    <t>LOXLEY</t>
  </si>
  <si>
    <t>LOXLEY/R</t>
  </si>
  <si>
    <t>LPN</t>
  </si>
  <si>
    <t>LRH</t>
  </si>
  <si>
    <t>LST</t>
  </si>
  <si>
    <t>LUXF</t>
  </si>
  <si>
    <t>M</t>
  </si>
  <si>
    <t>M-CHAI</t>
  </si>
  <si>
    <t>MACO</t>
  </si>
  <si>
    <t>MACO/R</t>
  </si>
  <si>
    <t>MAJOR</t>
  </si>
  <si>
    <t>MAJOR-W1</t>
  </si>
  <si>
    <t>MAKRO</t>
  </si>
  <si>
    <t>MALEE</t>
  </si>
  <si>
    <t>MANRIN</t>
  </si>
  <si>
    <t>MATCH</t>
  </si>
  <si>
    <t>MATCH-W1</t>
  </si>
  <si>
    <t>MATI</t>
  </si>
  <si>
    <t>MAX</t>
  </si>
  <si>
    <t>MBAX</t>
  </si>
  <si>
    <t>MBAX-W1</t>
  </si>
  <si>
    <t>MBK</t>
  </si>
  <si>
    <t>MC</t>
  </si>
  <si>
    <t>MCOT</t>
  </si>
  <si>
    <t>MCS</t>
  </si>
  <si>
    <t>MDX</t>
  </si>
  <si>
    <t>MEGA</t>
  </si>
  <si>
    <t>METCO</t>
  </si>
  <si>
    <t>MFC</t>
  </si>
  <si>
    <t>MFEC</t>
  </si>
  <si>
    <t>MFEC-W1</t>
  </si>
  <si>
    <t>MGR</t>
  </si>
  <si>
    <t>MIDA</t>
  </si>
  <si>
    <t>MIDA/R</t>
  </si>
  <si>
    <t>MILL</t>
  </si>
  <si>
    <t>MILL-W1</t>
  </si>
  <si>
    <t>MILL-W2</t>
  </si>
  <si>
    <t>MILL/R</t>
  </si>
  <si>
    <t>MINOR</t>
  </si>
  <si>
    <t>MINT</t>
  </si>
  <si>
    <t>MINT-W4</t>
  </si>
  <si>
    <t>MINT/R</t>
  </si>
  <si>
    <t>MIPF</t>
  </si>
  <si>
    <t>MJD</t>
  </si>
  <si>
    <t>MJD-W1</t>
  </si>
  <si>
    <t>MJLF</t>
  </si>
  <si>
    <t>MK</t>
  </si>
  <si>
    <t>ML</t>
  </si>
  <si>
    <t>MNRF</t>
  </si>
  <si>
    <t>MODERN</t>
  </si>
  <si>
    <t>MODERN-W</t>
  </si>
  <si>
    <t>MONO</t>
  </si>
  <si>
    <t>MOONG</t>
  </si>
  <si>
    <t>MPIC</t>
  </si>
  <si>
    <t>MPT</t>
  </si>
  <si>
    <t>MSC</t>
  </si>
  <si>
    <t>MTI</t>
  </si>
  <si>
    <t>NC</t>
  </si>
  <si>
    <t>NCH</t>
  </si>
  <si>
    <t>NEP</t>
  </si>
  <si>
    <t>NEW</t>
  </si>
  <si>
    <t>NFC</t>
  </si>
  <si>
    <t>NINE</t>
  </si>
  <si>
    <t>NKI</t>
  </si>
  <si>
    <t>NNCL</t>
  </si>
  <si>
    <t>NNCL-W1</t>
  </si>
  <si>
    <t>NNCL-W2</t>
  </si>
  <si>
    <t>NOBLE</t>
  </si>
  <si>
    <t>NOK</t>
  </si>
  <si>
    <t>NPK</t>
  </si>
  <si>
    <t>NSI</t>
  </si>
  <si>
    <t>NTV</t>
  </si>
  <si>
    <t>NUSA</t>
  </si>
  <si>
    <t>NUSA-W1</t>
  </si>
  <si>
    <t>NWR</t>
  </si>
  <si>
    <t>NWR-W1</t>
  </si>
  <si>
    <t>NWR-W2</t>
  </si>
  <si>
    <t>NYT</t>
  </si>
  <si>
    <t>OCC</t>
  </si>
  <si>
    <t>OGC</t>
  </si>
  <si>
    <t>OHTL</t>
  </si>
  <si>
    <t>OISHI</t>
  </si>
  <si>
    <t>OSK</t>
  </si>
  <si>
    <t>OTO</t>
  </si>
  <si>
    <t>PA</t>
  </si>
  <si>
    <t>PACE</t>
  </si>
  <si>
    <t>PAF</t>
  </si>
  <si>
    <t>PAP</t>
  </si>
  <si>
    <t>PATO</t>
  </si>
  <si>
    <t>PB</t>
  </si>
  <si>
    <t>PCSGH</t>
  </si>
  <si>
    <t>PD</t>
  </si>
  <si>
    <t>PDG</t>
  </si>
  <si>
    <t>PE</t>
  </si>
  <si>
    <t>PERM</t>
  </si>
  <si>
    <t>PF</t>
  </si>
  <si>
    <t>PFFUND</t>
  </si>
  <si>
    <t>PG</t>
  </si>
  <si>
    <t>PHOL</t>
  </si>
  <si>
    <t>PICNI</t>
  </si>
  <si>
    <t>PICNI-W1</t>
  </si>
  <si>
    <t>PICO</t>
  </si>
  <si>
    <t>PJW</t>
  </si>
  <si>
    <t>PL</t>
  </si>
  <si>
    <t>PLE</t>
  </si>
  <si>
    <t>PLE-W2</t>
  </si>
  <si>
    <t>PM</t>
  </si>
  <si>
    <t>POMPUI</t>
  </si>
  <si>
    <t>POST</t>
  </si>
  <si>
    <t>PPC</t>
  </si>
  <si>
    <t>PPM</t>
  </si>
  <si>
    <t>PPM-W1</t>
  </si>
  <si>
    <t>PPP</t>
  </si>
  <si>
    <t>PPS</t>
  </si>
  <si>
    <t>PRAKIT</t>
  </si>
  <si>
    <t>PREB</t>
  </si>
  <si>
    <t>PRECHA</t>
  </si>
  <si>
    <t>PRG</t>
  </si>
  <si>
    <t>PRIN</t>
  </si>
  <si>
    <t>PRIN/R</t>
  </si>
  <si>
    <t>PRINC</t>
  </si>
  <si>
    <t>PRO</t>
  </si>
  <si>
    <t>PSL</t>
  </si>
  <si>
    <t>PT</t>
  </si>
  <si>
    <t>PTG</t>
  </si>
  <si>
    <t>PTL</t>
  </si>
  <si>
    <t>PTTEP</t>
  </si>
  <si>
    <t>PTTGC</t>
  </si>
  <si>
    <t>PYLON</t>
  </si>
  <si>
    <t>PYT</t>
  </si>
  <si>
    <t>Q-CON</t>
  </si>
  <si>
    <t>QH</t>
  </si>
  <si>
    <t>QH-W4</t>
  </si>
  <si>
    <t>QH/R</t>
  </si>
  <si>
    <t>QHOP</t>
  </si>
  <si>
    <t>QHPF</t>
  </si>
  <si>
    <t>QLT</t>
  </si>
  <si>
    <t>QTC</t>
  </si>
  <si>
    <t>RAM</t>
  </si>
  <si>
    <t>RANCH</t>
  </si>
  <si>
    <t>RASA/R</t>
  </si>
  <si>
    <t>RATCH</t>
  </si>
  <si>
    <t>RCL</t>
  </si>
  <si>
    <t>RHC</t>
  </si>
  <si>
    <t>RICHY</t>
  </si>
  <si>
    <t>RML</t>
  </si>
  <si>
    <t>RML-W3</t>
  </si>
  <si>
    <t>ROBINS</t>
  </si>
  <si>
    <t>ROCK</t>
  </si>
  <si>
    <t>ROH</t>
  </si>
  <si>
    <t>ROJANA-W</t>
  </si>
  <si>
    <t>ROJNA</t>
  </si>
  <si>
    <t>ROJNA-W2</t>
  </si>
  <si>
    <t>ROJNA-W3</t>
  </si>
  <si>
    <t>RPC</t>
  </si>
  <si>
    <t>RS</t>
  </si>
  <si>
    <t>RS-W2</t>
  </si>
  <si>
    <t>RWI</t>
  </si>
  <si>
    <t>SABINA</t>
  </si>
  <si>
    <t>SAFARI</t>
  </si>
  <si>
    <t>SAFE</t>
  </si>
  <si>
    <t>SAICO</t>
  </si>
  <si>
    <t>SALEE</t>
  </si>
  <si>
    <t>SAM</t>
  </si>
  <si>
    <t>SAM-W1</t>
  </si>
  <si>
    <t>SAMART</t>
  </si>
  <si>
    <t>SAMCO</t>
  </si>
  <si>
    <t>SAMTEL</t>
  </si>
  <si>
    <t>SANKO</t>
  </si>
  <si>
    <t>SAPPE</t>
  </si>
  <si>
    <t>SAT</t>
  </si>
  <si>
    <t>SAT/R</t>
  </si>
  <si>
    <t>SAUCE</t>
  </si>
  <si>
    <t>SAWAD</t>
  </si>
  <si>
    <t>SAWANG</t>
  </si>
  <si>
    <t>SC</t>
  </si>
  <si>
    <t>SC/R</t>
  </si>
  <si>
    <t>SCAN</t>
  </si>
  <si>
    <t>SCB</t>
  </si>
  <si>
    <t>SCC</t>
  </si>
  <si>
    <t>SCCC</t>
  </si>
  <si>
    <t>SCG</t>
  </si>
  <si>
    <t>SCIB</t>
  </si>
  <si>
    <t>SCP</t>
  </si>
  <si>
    <t>SE-ED</t>
  </si>
  <si>
    <t>SEAFCO</t>
  </si>
  <si>
    <t>SEAOIL</t>
  </si>
  <si>
    <t>SECC</t>
  </si>
  <si>
    <t>SECC-W1</t>
  </si>
  <si>
    <t>SENA</t>
  </si>
  <si>
    <t>SENA/R</t>
  </si>
  <si>
    <t>SF</t>
  </si>
  <si>
    <t>SFP</t>
  </si>
  <si>
    <t>SGF</t>
  </si>
  <si>
    <t>SGP</t>
  </si>
  <si>
    <t>SHANG</t>
  </si>
  <si>
    <t>SIAM</t>
  </si>
  <si>
    <t>SICCO</t>
  </si>
  <si>
    <t>SIMAT</t>
  </si>
  <si>
    <t>SIMAT/R</t>
  </si>
  <si>
    <t>SINGER</t>
  </si>
  <si>
    <t>SINGHA</t>
  </si>
  <si>
    <t>SINGHA-W</t>
  </si>
  <si>
    <t>SIRI</t>
  </si>
  <si>
    <t>SIRI-W1</t>
  </si>
  <si>
    <t>SIRI/R</t>
  </si>
  <si>
    <t>SIRIPF</t>
  </si>
  <si>
    <t>SIS</t>
  </si>
  <si>
    <t>SITHAI</t>
  </si>
  <si>
    <t>SKR</t>
  </si>
  <si>
    <t>SKR-W1</t>
  </si>
  <si>
    <t>SMC</t>
  </si>
  <si>
    <t>SMIT</t>
  </si>
  <si>
    <t>SMK</t>
  </si>
  <si>
    <t>SMPC</t>
  </si>
  <si>
    <t>SMT</t>
  </si>
  <si>
    <t>SMT/R</t>
  </si>
  <si>
    <t>SNC</t>
  </si>
  <si>
    <t>SNP</t>
  </si>
  <si>
    <t>SOLAR</t>
  </si>
  <si>
    <t>SORKON</t>
  </si>
  <si>
    <t>SPACK</t>
  </si>
  <si>
    <t>SPALI</t>
  </si>
  <si>
    <t>SPC</t>
  </si>
  <si>
    <t>SPCG</t>
  </si>
  <si>
    <t>SPCG-W1</t>
  </si>
  <si>
    <t>SPG</t>
  </si>
  <si>
    <t>SPI</t>
  </si>
  <si>
    <t>SPSU</t>
  </si>
  <si>
    <t>SPVI</t>
  </si>
  <si>
    <t>SRICHA</t>
  </si>
  <si>
    <t>SSC</t>
  </si>
  <si>
    <t>SSF</t>
  </si>
  <si>
    <t>SSI</t>
  </si>
  <si>
    <t>SSSC</t>
  </si>
  <si>
    <t>SST</t>
  </si>
  <si>
    <t>SST/R</t>
  </si>
  <si>
    <t>STA</t>
  </si>
  <si>
    <t>STANLY</t>
  </si>
  <si>
    <t>STEC</t>
  </si>
  <si>
    <t>STEC/R</t>
  </si>
  <si>
    <t>STHAI</t>
  </si>
  <si>
    <t>STPI</t>
  </si>
  <si>
    <t>STPI-W1</t>
  </si>
  <si>
    <t>STPI/R</t>
  </si>
  <si>
    <t>SUC</t>
  </si>
  <si>
    <t>SUPER</t>
  </si>
  <si>
    <t>SUPER-W1</t>
  </si>
  <si>
    <t>SUSCO</t>
  </si>
  <si>
    <t>SUTHA</t>
  </si>
  <si>
    <t>SVI</t>
  </si>
  <si>
    <t>SVI-W2</t>
  </si>
  <si>
    <t>SVI/R</t>
  </si>
  <si>
    <t>SVOA</t>
  </si>
  <si>
    <t>SWC</t>
  </si>
  <si>
    <t>SYMC</t>
  </si>
  <si>
    <t>SYNEX</t>
  </si>
  <si>
    <t>SYNEX/R</t>
  </si>
  <si>
    <t>SYNTEC</t>
  </si>
  <si>
    <t>TAE</t>
  </si>
  <si>
    <t>TAF</t>
  </si>
  <si>
    <t>TAKUNI</t>
  </si>
  <si>
    <t>TAPAC</t>
  </si>
  <si>
    <t>TASCO</t>
  </si>
  <si>
    <t>TASCO-W2</t>
  </si>
  <si>
    <t>TASCO-W3</t>
  </si>
  <si>
    <t>TBANK</t>
  </si>
  <si>
    <t>TC</t>
  </si>
  <si>
    <t>TCAP</t>
  </si>
  <si>
    <t>TCC</t>
  </si>
  <si>
    <t>TCC-W1</t>
  </si>
  <si>
    <t>TCCC</t>
  </si>
  <si>
    <t>TCI</t>
  </si>
  <si>
    <t>TCJ</t>
  </si>
  <si>
    <t>TCMC</t>
  </si>
  <si>
    <t>TCOAT</t>
  </si>
  <si>
    <t>TCP</t>
  </si>
  <si>
    <t>TDEX</t>
  </si>
  <si>
    <t>TEAM</t>
  </si>
  <si>
    <t>TFI</t>
  </si>
  <si>
    <t>TGPRO</t>
  </si>
  <si>
    <t>TH</t>
  </si>
  <si>
    <t>THAI</t>
  </si>
  <si>
    <t>THANA</t>
  </si>
  <si>
    <t>THANI</t>
  </si>
  <si>
    <t>THANI/R</t>
  </si>
  <si>
    <t>THCOM</t>
  </si>
  <si>
    <t>THE</t>
  </si>
  <si>
    <t>THE-W1</t>
  </si>
  <si>
    <t>THIP</t>
  </si>
  <si>
    <t>THL</t>
  </si>
  <si>
    <t>THRE</t>
  </si>
  <si>
    <t>THREL</t>
  </si>
  <si>
    <t>TIC</t>
  </si>
  <si>
    <t>TIF1</t>
  </si>
  <si>
    <t>TIPCO</t>
  </si>
  <si>
    <t>TISCO</t>
  </si>
  <si>
    <t>TK</t>
  </si>
  <si>
    <t>TKS</t>
  </si>
  <si>
    <t>TKS-W1</t>
  </si>
  <si>
    <t>TKS/R</t>
  </si>
  <si>
    <t>TKT</t>
  </si>
  <si>
    <t>TLI</t>
  </si>
  <si>
    <t>TMC</t>
  </si>
  <si>
    <t>TMD</t>
  </si>
  <si>
    <t>TMI</t>
  </si>
  <si>
    <t>TMI-W1</t>
  </si>
  <si>
    <t>TMILL</t>
  </si>
  <si>
    <t>TMT</t>
  </si>
  <si>
    <t>TMW</t>
  </si>
  <si>
    <t>TNDT</t>
  </si>
  <si>
    <t>TNH</t>
  </si>
  <si>
    <t>TNITY</t>
  </si>
  <si>
    <t>TNL</t>
  </si>
  <si>
    <t>TNPC</t>
  </si>
  <si>
    <t>TOG</t>
  </si>
  <si>
    <t>TOP</t>
  </si>
  <si>
    <t>TOPP</t>
  </si>
  <si>
    <t>TPA</t>
  </si>
  <si>
    <t>TPAC</t>
  </si>
  <si>
    <t>TPC</t>
  </si>
  <si>
    <t>TPIPL</t>
  </si>
  <si>
    <t>TPOLY</t>
  </si>
  <si>
    <t>TPOLY-W1</t>
  </si>
  <si>
    <t>TPOLY/R</t>
  </si>
  <si>
    <t>TPP</t>
  </si>
  <si>
    <t>TPROP</t>
  </si>
  <si>
    <t>TR</t>
  </si>
  <si>
    <t>TRC</t>
  </si>
  <si>
    <t>TRS</t>
  </si>
  <si>
    <t>TRT</t>
  </si>
  <si>
    <t>TRT-W2</t>
  </si>
  <si>
    <t>TRT/R</t>
  </si>
  <si>
    <t>TRU</t>
  </si>
  <si>
    <t>TRU/R</t>
  </si>
  <si>
    <t>TRUBB</t>
  </si>
  <si>
    <t>TRUBB/R</t>
  </si>
  <si>
    <t>TSC</t>
  </si>
  <si>
    <t>TSF</t>
  </si>
  <si>
    <t>TSI</t>
  </si>
  <si>
    <t>TSR</t>
  </si>
  <si>
    <t>TSTE</t>
  </si>
  <si>
    <t>TSTH</t>
  </si>
  <si>
    <t>TT&amp;T</t>
  </si>
  <si>
    <t>TTA</t>
  </si>
  <si>
    <t>TTCL</t>
  </si>
  <si>
    <t>TTI</t>
  </si>
  <si>
    <t>TTW</t>
  </si>
  <si>
    <t>TU-PF</t>
  </si>
  <si>
    <t>TUCC</t>
  </si>
  <si>
    <t>TVI</t>
  </si>
  <si>
    <t>TVO</t>
  </si>
  <si>
    <t>TVO-W2</t>
  </si>
  <si>
    <t>TWFP</t>
  </si>
  <si>
    <t>TWP</t>
  </si>
  <si>
    <t>TWZ</t>
  </si>
  <si>
    <t>TWZ-W1</t>
  </si>
  <si>
    <t>TWZ-W2</t>
  </si>
  <si>
    <t>TYCN</t>
  </si>
  <si>
    <t>TYONG-W1</t>
  </si>
  <si>
    <t>UAC</t>
  </si>
  <si>
    <t>UAC/R</t>
  </si>
  <si>
    <t>UBIS</t>
  </si>
  <si>
    <t>UCOM</t>
  </si>
  <si>
    <t>UEC</t>
  </si>
  <si>
    <t>UFM</t>
  </si>
  <si>
    <t>UKEM</t>
  </si>
  <si>
    <t>UKEM-W1</t>
  </si>
  <si>
    <t>UMI</t>
  </si>
  <si>
    <t>UMS</t>
  </si>
  <si>
    <t>UMS-W1</t>
  </si>
  <si>
    <t>UNIQ</t>
  </si>
  <si>
    <t>UNIQ-W1</t>
  </si>
  <si>
    <t>UOBAPF</t>
  </si>
  <si>
    <t>UOBKH</t>
  </si>
  <si>
    <t>UOBT</t>
  </si>
  <si>
    <t>UP</t>
  </si>
  <si>
    <t>UPF</t>
  </si>
  <si>
    <t>UPOIC</t>
  </si>
  <si>
    <t>URBNPF</t>
  </si>
  <si>
    <t>USC</t>
  </si>
  <si>
    <t>UST</t>
  </si>
  <si>
    <t>UTP</t>
  </si>
  <si>
    <t>UV</t>
  </si>
  <si>
    <t>UVAN</t>
  </si>
  <si>
    <t>VARO</t>
  </si>
  <si>
    <t>VGI</t>
  </si>
  <si>
    <t>VGI-W1</t>
  </si>
  <si>
    <t>VGI/R</t>
  </si>
  <si>
    <t>VIBHA</t>
  </si>
  <si>
    <t>VIH</t>
  </si>
  <si>
    <t>VNG</t>
  </si>
  <si>
    <t>WACOAL</t>
  </si>
  <si>
    <t>WAVE</t>
  </si>
  <si>
    <t>WHA</t>
  </si>
  <si>
    <t>WHA/R</t>
  </si>
  <si>
    <t>WIIK</t>
  </si>
  <si>
    <t>WIN</t>
  </si>
  <si>
    <t>WINNER</t>
  </si>
  <si>
    <t>WORK</t>
  </si>
  <si>
    <t>WORK/R</t>
  </si>
  <si>
    <t>WORLD</t>
  </si>
  <si>
    <t>WR</t>
  </si>
  <si>
    <t>XO</t>
  </si>
  <si>
    <t>YCI</t>
  </si>
  <si>
    <t>YNP</t>
  </si>
  <si>
    <t>YUASA</t>
  </si>
  <si>
    <t>Margin Reqiured(7)</t>
  </si>
  <si>
    <t>สรุปสูตรการคำนวณ</t>
  </si>
  <si>
    <t>(%)</t>
  </si>
  <si>
    <t>MM Call</t>
  </si>
  <si>
    <t>MM Force</t>
  </si>
  <si>
    <t>Excess Equity(13)</t>
  </si>
  <si>
    <t xml:space="preserve">  กรณีมีเงินสดต้องไม่มีเงินกู้ยืม และกรณีมีเงินกู้ยืมต้องไม่มีเงินสด </t>
  </si>
  <si>
    <t>หมายเหตุ : 1. มูลค่าขายหลักประกันเป็นมูลค่าที่ยังไม่ได้หักค่าธรรมเนียมขายและภาษีมูลค่าเพิ่ม</t>
  </si>
  <si>
    <t>สถานะบัญชี</t>
  </si>
  <si>
    <t>MM Call%</t>
  </si>
  <si>
    <t>MM Force%</t>
  </si>
  <si>
    <t>กลุ่ม A</t>
  </si>
  <si>
    <t>กลุ่ม B</t>
  </si>
  <si>
    <t>กลุ่ม C</t>
  </si>
  <si>
    <t xml:space="preserve">กรณี EE เป็นบวก ถอนหลักทรัพย์ได้เป็นมูลค่า </t>
  </si>
  <si>
    <t>กรณี Call วางหลักทรัพย์เพิ่มเป็นมูลค่า</t>
  </si>
  <si>
    <t>กรณี Force to Force บังคับขายเป็นมูลค่า</t>
  </si>
  <si>
    <t>กรณี Force to Call บังคับขายเป็นมูลค่า</t>
  </si>
  <si>
    <r>
      <t xml:space="preserve">MM% = (Equity </t>
    </r>
    <r>
      <rPr>
        <sz val="16"/>
        <color theme="4" tint="-0.249977111117893"/>
        <rFont val="Calibri"/>
        <family val="2"/>
      </rPr>
      <t>÷</t>
    </r>
    <r>
      <rPr>
        <sz val="16"/>
        <color theme="4" tint="-0.249977111117893"/>
        <rFont val="Cordia New"/>
        <family val="2"/>
      </rPr>
      <t xml:space="preserve"> LMV) x 100</t>
    </r>
  </si>
  <si>
    <t>รายการ                                        หลักทรัพย์</t>
  </si>
  <si>
    <t xml:space="preserve">  ลูกค้าจะมีสถานะ Call                             หาก Equity มีมูลค่าต่ำกว่า MM Call Amount แต่มีมูลค่าสูงกว่า MM Force Amount     </t>
  </si>
  <si>
    <t xml:space="preserve">  ลูกค้าจะมีสถานะ Force to Call             หากลูกค้าตกสถานะ Call ติดต่อกัน 5 วันทำการต่อเนื่องและไม่ได้ปฏิบัติตามจดหมาย Call </t>
  </si>
  <si>
    <t xml:space="preserve">                     เช้าวันทำการที่6 ลูกค้าจะถูก Force to Call</t>
  </si>
  <si>
    <t>MM% บัญชีลูกค้า</t>
  </si>
  <si>
    <r>
      <t xml:space="preserve">&lt;-- </t>
    </r>
    <r>
      <rPr>
        <b/>
        <sz val="14"/>
        <color rgb="FF00B050"/>
        <rFont val="Cordia New"/>
        <family val="2"/>
      </rPr>
      <t xml:space="preserve"> เติมจำนวนเงินสด</t>
    </r>
  </si>
  <si>
    <t xml:space="preserve">                 3. ตารางนี้เป็นการคำนวณโดยประมาณเท่านั้น ผลการคำนวณจะแตกต่างจากการคำนวณของระบบงานจริงซึ่งมีการใส่ตัวแปรอื่นร่วมในการคำนวณ </t>
  </si>
  <si>
    <t>ปกติ/Call/Force Sell</t>
  </si>
  <si>
    <t>BA</t>
  </si>
  <si>
    <t>BKD-W1</t>
  </si>
  <si>
    <t>BLA/R</t>
  </si>
  <si>
    <t>BRR</t>
  </si>
  <si>
    <t>CBG</t>
  </si>
  <si>
    <t>CGH</t>
  </si>
  <si>
    <t>CSS-W1</t>
  </si>
  <si>
    <t>FSMART</t>
  </si>
  <si>
    <t>IVL-W2</t>
  </si>
  <si>
    <t>LDC</t>
  </si>
  <si>
    <t>LOXLEY-W</t>
  </si>
  <si>
    <t>MACO-W1</t>
  </si>
  <si>
    <t>MINT-W5</t>
  </si>
  <si>
    <t>MONO-W1</t>
  </si>
  <si>
    <t>MONO/R</t>
  </si>
  <si>
    <t>NCL</t>
  </si>
  <si>
    <t>PK</t>
  </si>
  <si>
    <t>S</t>
  </si>
  <si>
    <t>SMART</t>
  </si>
  <si>
    <t>SMG</t>
  </si>
  <si>
    <t>SPA</t>
  </si>
  <si>
    <t>TSE</t>
  </si>
  <si>
    <t>VIH/R</t>
  </si>
  <si>
    <t>VNG/R</t>
  </si>
  <si>
    <t>VPO</t>
  </si>
  <si>
    <t>WP</t>
  </si>
  <si>
    <t>Equity (12)</t>
  </si>
  <si>
    <r>
      <t xml:space="preserve">&lt;-- </t>
    </r>
    <r>
      <rPr>
        <b/>
        <sz val="14"/>
        <color rgb="FF00B050"/>
        <rFont val="Cordia New"/>
        <family val="2"/>
      </rPr>
      <t xml:space="preserve"> เติมจำนวนเงินกู้</t>
    </r>
  </si>
  <si>
    <t>Call Short Amt.(14)</t>
  </si>
  <si>
    <t>MM Call Amt. (8)</t>
  </si>
  <si>
    <t>MM Force Amt. (9)</t>
  </si>
  <si>
    <t>Force Short Amt.(15)</t>
  </si>
  <si>
    <t>LMV =มูลค่าหลักทรัพย์ตามราคาปิด</t>
  </si>
  <si>
    <t>Equity =เงินลงทุนของลูกค้า</t>
  </si>
  <si>
    <t>MM% = อัตรามาร์จิ้นบัญชีของลูกค้า</t>
  </si>
  <si>
    <t>Excess Equity = ทรัพย์สินส่วนเกิน</t>
  </si>
  <si>
    <t>Margin Required = มูลค่าหลักประกันตามอัตรามาร์จิ้น</t>
  </si>
  <si>
    <t>MM Call Amt. =มูลค่าหลักประกันที่ต้องดำรงไว้</t>
  </si>
  <si>
    <t xml:space="preserve">MM Force Amt. =มูลค่าหลักประกันขั้นต่ำที่ต้องดำรงไว้ </t>
  </si>
  <si>
    <t>Force Short Amt.** =มูลค่าหลักประกันที่ต้องบังคับขาย (กรณีวางเป็นเงินสด)</t>
  </si>
  <si>
    <t>Call Short Amt.* =มูลค่าหลักประกันที่ต้องนำมาวางเพิ่ม (กรณีวางเป็นเงินสด)</t>
  </si>
  <si>
    <t>คำศัพท์ที่ควรรู้เกี่ยวกับCB</t>
  </si>
  <si>
    <t>(6)</t>
  </si>
  <si>
    <t>(5)</t>
  </si>
  <si>
    <t>(2)</t>
  </si>
  <si>
    <t>(1)</t>
  </si>
  <si>
    <t>(4)</t>
  </si>
  <si>
    <t xml:space="preserve">                 2. ผู้ใช้ต้องปรับปรุงอัตรา IM CM และFM ใน Worksheet IM rate ตามประกาศของ TSFC </t>
  </si>
  <si>
    <t>2.ตรวจสอบค่า IM CM และ FM ที่แสดงว่าเป็นปัจจุบันหรือไม่</t>
  </si>
  <si>
    <t>กลุ่ม D</t>
  </si>
  <si>
    <t>กลุ่ม E</t>
  </si>
  <si>
    <t>กลุ่ม IM100</t>
  </si>
  <si>
    <t>IM (Initial Margin)</t>
  </si>
  <si>
    <t>CM (Call Margin)</t>
  </si>
  <si>
    <t>FM (Force Margin)</t>
  </si>
  <si>
    <t>Download Marginable</t>
  </si>
  <si>
    <t xml:space="preserve">   หากค่า IM CM และ FM ไม่ถูกต้องให้แก้ไขค่าใน </t>
  </si>
  <si>
    <t xml:space="preserve">Worksheet "IM rate" </t>
  </si>
  <si>
    <t>(12) ÷ (3) x100</t>
  </si>
  <si>
    <t>(8) ÷ (3) x100</t>
  </si>
  <si>
    <t>(9) ÷ (3) x100</t>
  </si>
  <si>
    <t xml:space="preserve">กรณี EE เป็นบวก ซื้อหลักทรัพย์ได้เป็นมูลค่า </t>
  </si>
  <si>
    <t>BLISS-W2</t>
  </si>
  <si>
    <t>CGH-W1</t>
  </si>
  <si>
    <t>ECL-W2</t>
  </si>
  <si>
    <t>EPG</t>
  </si>
  <si>
    <t>GIFT</t>
  </si>
  <si>
    <t>KCM</t>
  </si>
  <si>
    <t>NDR</t>
  </si>
  <si>
    <t>NUSA-W2</t>
  </si>
  <si>
    <t>POLAR</t>
  </si>
  <si>
    <t>PSTC</t>
  </si>
  <si>
    <t>SUSCO-W1</t>
  </si>
  <si>
    <t>TPCH</t>
  </si>
  <si>
    <t>UREKA</t>
  </si>
  <si>
    <t>BDMS</t>
  </si>
  <si>
    <t>PLANB</t>
  </si>
  <si>
    <t>PLAT</t>
  </si>
  <si>
    <t>S11</t>
  </si>
  <si>
    <t>SAMART-W</t>
  </si>
  <si>
    <t>SAMART-W1</t>
  </si>
  <si>
    <t>SCN</t>
  </si>
  <si>
    <t>TTA/R</t>
  </si>
  <si>
    <t>KSL/R</t>
  </si>
  <si>
    <t>MFC-W1</t>
  </si>
  <si>
    <t>SMART-W1</t>
  </si>
  <si>
    <t>UREKA-W1</t>
  </si>
  <si>
    <t>BROCK-W1</t>
  </si>
  <si>
    <t>CWT-W3</t>
  </si>
  <si>
    <t>FPI-W1</t>
  </si>
  <si>
    <t>FVC-W1</t>
  </si>
  <si>
    <t>GIFT-W1</t>
  </si>
  <si>
    <t>NEWS</t>
  </si>
  <si>
    <t>NEWS-W4</t>
  </si>
  <si>
    <t>NEWS-W5</t>
  </si>
  <si>
    <t>PMTA</t>
  </si>
  <si>
    <t>SAWAD-W1</t>
  </si>
  <si>
    <t>SLP</t>
  </si>
  <si>
    <t>TVT</t>
  </si>
  <si>
    <t>BAFS/R</t>
  </si>
  <si>
    <t>BJCHI/R</t>
  </si>
  <si>
    <t>BR</t>
  </si>
  <si>
    <t>BWG-W2</t>
  </si>
  <si>
    <t>BWG-W3</t>
  </si>
  <si>
    <t>CGH-W2</t>
  </si>
  <si>
    <t>CHARAN/R</t>
  </si>
  <si>
    <t>EGATIF</t>
  </si>
  <si>
    <t>GPSC</t>
  </si>
  <si>
    <t>GRAND/R</t>
  </si>
  <si>
    <t>HPT</t>
  </si>
  <si>
    <t>JAS-W3</t>
  </si>
  <si>
    <t>JMT-W1</t>
  </si>
  <si>
    <t>PJW/R</t>
  </si>
  <si>
    <t>PSL/R</t>
  </si>
  <si>
    <t>ROJNA/R</t>
  </si>
  <si>
    <t>RWI-W1</t>
  </si>
  <si>
    <t>SAWAD/R</t>
  </si>
  <si>
    <t>TH-W2</t>
  </si>
  <si>
    <t>TTA-W3</t>
  </si>
  <si>
    <t>VIBHA-W2</t>
  </si>
  <si>
    <t>WIIK-W1</t>
  </si>
  <si>
    <t>ASEFA</t>
  </si>
  <si>
    <t>ATP30</t>
  </si>
  <si>
    <t>COM7</t>
  </si>
  <si>
    <t>KOOL</t>
  </si>
  <si>
    <t>PIMO</t>
  </si>
  <si>
    <t>TU</t>
  </si>
  <si>
    <t>WICE</t>
  </si>
  <si>
    <t>WORK-W1</t>
  </si>
  <si>
    <t>ACC</t>
  </si>
  <si>
    <t>AMATAV</t>
  </si>
  <si>
    <t>BEM</t>
  </si>
  <si>
    <t>J</t>
  </si>
  <si>
    <t>K</t>
  </si>
  <si>
    <t>LPH</t>
  </si>
  <si>
    <t>NCL-W1</t>
  </si>
  <si>
    <t>ORI</t>
  </si>
  <si>
    <t>RP</t>
  </si>
  <si>
    <t>SCI</t>
  </si>
  <si>
    <t>SPRC</t>
  </si>
  <si>
    <t>SR</t>
  </si>
  <si>
    <t>TACC</t>
  </si>
  <si>
    <t>TFG</t>
  </si>
  <si>
    <t>TKN</t>
  </si>
  <si>
    <t>TMC-W1</t>
  </si>
  <si>
    <t>TNP</t>
  </si>
  <si>
    <t>TSR-W1</t>
  </si>
  <si>
    <t>TWPC</t>
  </si>
  <si>
    <t>VI</t>
  </si>
  <si>
    <t>ALT</t>
  </si>
  <si>
    <t>ASN</t>
  </si>
  <si>
    <t>BIZ</t>
  </si>
  <si>
    <t>BLISS-W3</t>
  </si>
  <si>
    <t>BM</t>
  </si>
  <si>
    <t>BSM-W2</t>
  </si>
  <si>
    <t>BTSGIF</t>
  </si>
  <si>
    <t>BTW</t>
  </si>
  <si>
    <t>CHEWA</t>
  </si>
  <si>
    <t>CPNCG</t>
  </si>
  <si>
    <t>CPTGF</t>
  </si>
  <si>
    <t>DIF</t>
  </si>
  <si>
    <t>EASON-W2</t>
  </si>
  <si>
    <t>EKH</t>
  </si>
  <si>
    <t>GL-W4</t>
  </si>
  <si>
    <t>GREEN</t>
  </si>
  <si>
    <t>GTB</t>
  </si>
  <si>
    <t>GVREIT</t>
  </si>
  <si>
    <t>IMPACT</t>
  </si>
  <si>
    <t>JASIF</t>
  </si>
  <si>
    <t>LDC/R</t>
  </si>
  <si>
    <t>LHHOTEL</t>
  </si>
  <si>
    <t>MAX-W2</t>
  </si>
  <si>
    <t>NCH/R</t>
  </si>
  <si>
    <t>NETBAY</t>
  </si>
  <si>
    <t>PPS-W1</t>
  </si>
  <si>
    <t>STHAI-W2</t>
  </si>
  <si>
    <t>TGPRO-W2</t>
  </si>
  <si>
    <t>TGROWTH</t>
  </si>
  <si>
    <t>TNPC-W1</t>
  </si>
  <si>
    <t>TPBI</t>
  </si>
  <si>
    <t>TRIF</t>
  </si>
  <si>
    <t>TRITN</t>
  </si>
  <si>
    <t>TRITN-W1</t>
  </si>
  <si>
    <t>TVT-W1</t>
  </si>
  <si>
    <t>WHART</t>
  </si>
  <si>
    <t>BCPG</t>
  </si>
  <si>
    <t>BPP</t>
  </si>
  <si>
    <t>EASON-W1</t>
  </si>
  <si>
    <t>IHL-W1</t>
  </si>
  <si>
    <t>ITEL</t>
  </si>
  <si>
    <t>PHOL-W1</t>
  </si>
  <si>
    <t>RJH</t>
  </si>
  <si>
    <t>TM</t>
  </si>
  <si>
    <t>ALLA</t>
  </si>
  <si>
    <t>AMA</t>
  </si>
  <si>
    <t>AU</t>
  </si>
  <si>
    <t>COMAN</t>
  </si>
  <si>
    <t>FN</t>
  </si>
  <si>
    <t>HARN</t>
  </si>
  <si>
    <t>JMART/R</t>
  </si>
  <si>
    <t>NDR-W1</t>
  </si>
  <si>
    <t>PLE-W3</t>
  </si>
  <si>
    <t>PSH</t>
  </si>
  <si>
    <t>SELIC</t>
  </si>
  <si>
    <t>SQ</t>
  </si>
  <si>
    <t>TNR</t>
  </si>
  <si>
    <t>ETE</t>
  </si>
  <si>
    <t>MAX-W3</t>
  </si>
  <si>
    <t>MGT</t>
  </si>
  <si>
    <t>RPH</t>
  </si>
  <si>
    <t>SE</t>
  </si>
  <si>
    <t>WHAUP</t>
  </si>
  <si>
    <t>ABM</t>
  </si>
  <si>
    <t>ADB</t>
  </si>
  <si>
    <t>AJA</t>
  </si>
  <si>
    <t>APEX</t>
  </si>
  <si>
    <t>ASAP</t>
  </si>
  <si>
    <t>B</t>
  </si>
  <si>
    <t>B-W1</t>
  </si>
  <si>
    <t>B-W2</t>
  </si>
  <si>
    <t>BGRIM</t>
  </si>
  <si>
    <t>BRRGIF</t>
  </si>
  <si>
    <t>CHAYO</t>
  </si>
  <si>
    <t>CMAN</t>
  </si>
  <si>
    <t>CPNREIT</t>
  </si>
  <si>
    <t>CPT</t>
  </si>
  <si>
    <t>CRD</t>
  </si>
  <si>
    <t>D</t>
  </si>
  <si>
    <t>DDD</t>
  </si>
  <si>
    <t>FLOYD</t>
  </si>
  <si>
    <t>FTE</t>
  </si>
  <si>
    <t>GGC</t>
  </si>
  <si>
    <t>GPI</t>
  </si>
  <si>
    <t>GULF</t>
  </si>
  <si>
    <t>HUMAN</t>
  </si>
  <si>
    <t>ICN</t>
  </si>
  <si>
    <t>III</t>
  </si>
  <si>
    <t>INGRS</t>
  </si>
  <si>
    <t>JKN</t>
  </si>
  <si>
    <t>JMART-W2</t>
  </si>
  <si>
    <t>LIT-W1</t>
  </si>
  <si>
    <t>LIT/R</t>
  </si>
  <si>
    <t>MILL-W3</t>
  </si>
  <si>
    <t>MILL-W4</t>
  </si>
  <si>
    <t>NOK-W1</t>
  </si>
  <si>
    <t>NVD</t>
  </si>
  <si>
    <t>ORI-W1</t>
  </si>
  <si>
    <t>PDJ</t>
  </si>
  <si>
    <t>PDJ-W2</t>
  </si>
  <si>
    <t>PDJ-W3</t>
  </si>
  <si>
    <t>PLANET</t>
  </si>
  <si>
    <t>POPF</t>
  </si>
  <si>
    <t>PORT</t>
  </si>
  <si>
    <t>PRM</t>
  </si>
  <si>
    <t>RS-W3</t>
  </si>
  <si>
    <t>RSP</t>
  </si>
  <si>
    <t>SDC</t>
  </si>
  <si>
    <t>SKE</t>
  </si>
  <si>
    <t>SKN</t>
  </si>
  <si>
    <t>SKY</t>
  </si>
  <si>
    <t>SSP</t>
  </si>
  <si>
    <t>STA/R</t>
  </si>
  <si>
    <t>SUN</t>
  </si>
  <si>
    <t>SUPER-W4</t>
  </si>
  <si>
    <t>TAPAC-W3</t>
  </si>
  <si>
    <t>TFG-W2</t>
  </si>
  <si>
    <t>TFMAMA</t>
  </si>
  <si>
    <t>THG</t>
  </si>
  <si>
    <t>THMUI</t>
  </si>
  <si>
    <t>TITLE</t>
  </si>
  <si>
    <t>TOA</t>
  </si>
  <si>
    <t>TPIPP</t>
  </si>
  <si>
    <t>UKEM-W2</t>
  </si>
  <si>
    <t>UKEM/R</t>
  </si>
  <si>
    <t>VCOM</t>
  </si>
  <si>
    <t>WPH</t>
  </si>
  <si>
    <t>ZIGA</t>
  </si>
  <si>
    <t>7UP</t>
  </si>
  <si>
    <t>AMA/R</t>
  </si>
  <si>
    <t>B-W4</t>
  </si>
  <si>
    <t>ILINK/R</t>
  </si>
  <si>
    <t>JCK</t>
  </si>
  <si>
    <t>JCK-W5</t>
  </si>
  <si>
    <t>JCKH</t>
  </si>
  <si>
    <t>JKN-W1</t>
  </si>
  <si>
    <t>LHFG</t>
  </si>
  <si>
    <t>META</t>
  </si>
  <si>
    <t>MTC</t>
  </si>
  <si>
    <t>SMT-W2</t>
  </si>
  <si>
    <t>TTCL-W1</t>
  </si>
  <si>
    <t>DOD</t>
  </si>
  <si>
    <t>BCT</t>
  </si>
  <si>
    <t>BKD-W2</t>
  </si>
  <si>
    <t>BTS-W4</t>
  </si>
  <si>
    <t>COTTO</t>
  </si>
  <si>
    <t>JMT-W2</t>
  </si>
  <si>
    <t>KWM</t>
  </si>
  <si>
    <t>MVP</t>
  </si>
  <si>
    <t>PPPM</t>
  </si>
  <si>
    <t>TEAMG</t>
  </si>
  <si>
    <t>TPLAS</t>
  </si>
  <si>
    <t>BGC</t>
  </si>
  <si>
    <t>NER</t>
  </si>
  <si>
    <t>ORI/R</t>
  </si>
  <si>
    <t>OSP</t>
  </si>
  <si>
    <t>PR9</t>
  </si>
  <si>
    <t>SONIC</t>
  </si>
  <si>
    <t>SPALI/R</t>
  </si>
  <si>
    <t>TIGER</t>
  </si>
  <si>
    <t>CMC</t>
  </si>
  <si>
    <t>KPNPF</t>
  </si>
  <si>
    <t>SAAM</t>
  </si>
  <si>
    <t>SISB</t>
  </si>
  <si>
    <t>STI</t>
  </si>
  <si>
    <t>TFFIF</t>
  </si>
  <si>
    <t>TQM</t>
  </si>
  <si>
    <t>กลุ่ม G</t>
  </si>
  <si>
    <t>กลุ่ม H</t>
  </si>
  <si>
    <t>กลุ่ม I</t>
  </si>
  <si>
    <t>กลุ่ม J</t>
  </si>
  <si>
    <t>A5</t>
  </si>
  <si>
    <t>ACE</t>
  </si>
  <si>
    <t>ACG</t>
  </si>
  <si>
    <t>ALL</t>
  </si>
  <si>
    <t>AMANAH/R</t>
  </si>
  <si>
    <t>APP</t>
  </si>
  <si>
    <t>ARIN</t>
  </si>
  <si>
    <t>AWC</t>
  </si>
  <si>
    <t>B52</t>
  </si>
  <si>
    <t>BAM</t>
  </si>
  <si>
    <t>BTS-W5</t>
  </si>
  <si>
    <t>CAZ</t>
  </si>
  <si>
    <t>CHAYO/R</t>
  </si>
  <si>
    <t>CPW</t>
  </si>
  <si>
    <t>CRC</t>
  </si>
  <si>
    <t>DOHOME</t>
  </si>
  <si>
    <t>FPT</t>
  </si>
  <si>
    <t>FPT-W3</t>
  </si>
  <si>
    <t>FTREIT</t>
  </si>
  <si>
    <t>GLOCON</t>
  </si>
  <si>
    <t>GSC</t>
  </si>
  <si>
    <t>GSTEEL</t>
  </si>
  <si>
    <t>ILM</t>
  </si>
  <si>
    <t>IMH</t>
  </si>
  <si>
    <t>INSET</t>
  </si>
  <si>
    <t>IP</t>
  </si>
  <si>
    <t>JASIF/R</t>
  </si>
  <si>
    <t>KUMWEL</t>
  </si>
  <si>
    <t>KUN</t>
  </si>
  <si>
    <t>MITSIB</t>
  </si>
  <si>
    <t>MORE</t>
  </si>
  <si>
    <t>MORE-W1</t>
  </si>
  <si>
    <t>NEX</t>
  </si>
  <si>
    <t>NEX-W1</t>
  </si>
  <si>
    <t>PPPM-W4</t>
  </si>
  <si>
    <t>PRIME</t>
  </si>
  <si>
    <t>PRIME-W2</t>
  </si>
  <si>
    <t>PROUD</t>
  </si>
  <si>
    <t>RBF</t>
  </si>
  <si>
    <t>SEAFCO/R</t>
  </si>
  <si>
    <t>SFLEX</t>
  </si>
  <si>
    <t>SHR</t>
  </si>
  <si>
    <t>SPRIME</t>
  </si>
  <si>
    <t>STARK</t>
  </si>
  <si>
    <t>STC</t>
  </si>
  <si>
    <t>TPS</t>
  </si>
  <si>
    <t>TTT</t>
  </si>
  <si>
    <t>VL</t>
  </si>
  <si>
    <t>VRANDA</t>
  </si>
  <si>
    <t>WIIK/R</t>
  </si>
  <si>
    <t>YGG</t>
  </si>
  <si>
    <t>ZEN</t>
  </si>
  <si>
    <t>AIMIRT</t>
  </si>
  <si>
    <t>EP</t>
  </si>
  <si>
    <t>EP-W1</t>
  </si>
  <si>
    <t>EP-W2</t>
  </si>
  <si>
    <t>JKN/R</t>
  </si>
  <si>
    <t>NER-W1</t>
  </si>
  <si>
    <t>CHAYO-W1</t>
  </si>
  <si>
    <t>JMART-W3</t>
  </si>
  <si>
    <t>JMART-W4</t>
  </si>
  <si>
    <t>PF/R</t>
  </si>
  <si>
    <t>STGT</t>
  </si>
  <si>
    <t>W</t>
  </si>
  <si>
    <t>W-W3</t>
  </si>
  <si>
    <t>ALL-W1</t>
  </si>
  <si>
    <t>DV8</t>
  </si>
  <si>
    <t>ETC</t>
  </si>
  <si>
    <t>IIG</t>
  </si>
  <si>
    <t>KTC-R</t>
  </si>
  <si>
    <t>MINT-W7</t>
  </si>
  <si>
    <t>SAWAD-W2</t>
  </si>
  <si>
    <t>SCGP</t>
  </si>
  <si>
    <t>SCM</t>
  </si>
  <si>
    <t>SICT</t>
  </si>
  <si>
    <t>SLM</t>
  </si>
  <si>
    <t>DHOUSE</t>
  </si>
  <si>
    <t>GULF/R</t>
  </si>
  <si>
    <t>KK</t>
  </si>
  <si>
    <t>LEO</t>
  </si>
  <si>
    <t>MBK-W1</t>
  </si>
  <si>
    <t>MICRO</t>
  </si>
  <si>
    <t>NRF</t>
  </si>
  <si>
    <t>PRAPAT</t>
  </si>
  <si>
    <t>SFT</t>
  </si>
  <si>
    <t>SK</t>
  </si>
  <si>
    <t>SO</t>
  </si>
  <si>
    <t>WGE</t>
  </si>
  <si>
    <t>IND</t>
  </si>
  <si>
    <t>JCK-W6</t>
  </si>
  <si>
    <t>JR</t>
  </si>
  <si>
    <t>KEX</t>
  </si>
  <si>
    <t>NCAP</t>
  </si>
  <si>
    <t>NOBLE-W2</t>
  </si>
  <si>
    <t>OR</t>
  </si>
  <si>
    <t>RT</t>
  </si>
  <si>
    <t>SA</t>
  </si>
  <si>
    <t>SABUY</t>
  </si>
  <si>
    <t>SAK</t>
  </si>
  <si>
    <t>STARK-W1</t>
  </si>
  <si>
    <t>JAK</t>
  </si>
  <si>
    <t>TGH</t>
  </si>
  <si>
    <t>NOVA</t>
  </si>
  <si>
    <t>KISS</t>
  </si>
  <si>
    <t>TQR</t>
  </si>
  <si>
    <t>3K-BAT</t>
  </si>
  <si>
    <t>ADD</t>
  </si>
  <si>
    <t>AIE-W2</t>
  </si>
  <si>
    <t>ASIAN/R</t>
  </si>
  <si>
    <t>ASW</t>
  </si>
  <si>
    <t>CGD-W5</t>
  </si>
  <si>
    <t>CGH-W4</t>
  </si>
  <si>
    <t>DITTO</t>
  </si>
  <si>
    <t>DMT</t>
  </si>
  <si>
    <t>DOHOME/R</t>
  </si>
  <si>
    <t>HEMP</t>
  </si>
  <si>
    <t>INSET/R</t>
  </si>
  <si>
    <t>LPF</t>
  </si>
  <si>
    <t>MBK-W2</t>
  </si>
  <si>
    <t>MILL-W6</t>
  </si>
  <si>
    <t>MINT-W8</t>
  </si>
  <si>
    <t>MINT-W9</t>
  </si>
  <si>
    <t>MUD</t>
  </si>
  <si>
    <t>NRF-W1</t>
  </si>
  <si>
    <t>NRF/R</t>
  </si>
  <si>
    <t>NSL</t>
  </si>
  <si>
    <t>NUSA-W4</t>
  </si>
  <si>
    <t>PACO</t>
  </si>
  <si>
    <t>PROEN</t>
  </si>
  <si>
    <t>PROS</t>
  </si>
  <si>
    <t>RS-W4</t>
  </si>
  <si>
    <t>SA/R</t>
  </si>
  <si>
    <t>SABUY-W1</t>
  </si>
  <si>
    <t>SAMART-W3</t>
  </si>
  <si>
    <t>SAMTEL-W1</t>
  </si>
  <si>
    <t>SMT-W3</t>
  </si>
  <si>
    <t>SONIC-W1</t>
  </si>
  <si>
    <t>SSP/R</t>
  </si>
  <si>
    <t>TFG-W3</t>
  </si>
  <si>
    <t>TIDLOR</t>
  </si>
  <si>
    <t>TPCS</t>
  </si>
  <si>
    <t>TTB</t>
  </si>
  <si>
    <t>WINMED</t>
  </si>
  <si>
    <t>XPG</t>
  </si>
  <si>
    <t>XPG-W4</t>
  </si>
  <si>
    <t>B-W6</t>
  </si>
  <si>
    <t>CHAYO-W2</t>
  </si>
  <si>
    <t>DUSIT</t>
  </si>
  <si>
    <t>ERW-W3</t>
  </si>
  <si>
    <t>HL</t>
  </si>
  <si>
    <t>MENA</t>
  </si>
  <si>
    <t>SECURE</t>
  </si>
  <si>
    <t>SMD</t>
  </si>
  <si>
    <t>SSP-W1</t>
  </si>
  <si>
    <t>SSP-W2</t>
  </si>
  <si>
    <t>STOWER</t>
  </si>
  <si>
    <t>AMR</t>
  </si>
  <si>
    <t>ASW/R</t>
  </si>
  <si>
    <t>BANPU/R</t>
  </si>
  <si>
    <t>BANPU-W4</t>
  </si>
  <si>
    <t>BANPU-W5</t>
  </si>
  <si>
    <t>BBIK</t>
  </si>
  <si>
    <t>BEYOND</t>
  </si>
  <si>
    <t>BTS-W6</t>
  </si>
  <si>
    <t>BTS-W7</t>
  </si>
  <si>
    <t>BTS-W8</t>
  </si>
  <si>
    <t>BYD</t>
  </si>
  <si>
    <t>CPANEL</t>
  </si>
  <si>
    <t>CV</t>
  </si>
  <si>
    <t>GLORY</t>
  </si>
  <si>
    <t>HENG</t>
  </si>
  <si>
    <t>INSET-W1</t>
  </si>
  <si>
    <t>ITEL-W3</t>
  </si>
  <si>
    <t>JMART-W5</t>
  </si>
  <si>
    <t>MACO-W3</t>
  </si>
  <si>
    <t>SIMAT-W5</t>
  </si>
  <si>
    <t>SNNP</t>
  </si>
  <si>
    <t>STECH</t>
  </si>
  <si>
    <t>SVT</t>
  </si>
  <si>
    <t>TIPH</t>
  </si>
  <si>
    <t>UBE</t>
  </si>
  <si>
    <t>N</t>
  </si>
  <si>
    <t>ONEE</t>
  </si>
  <si>
    <t>TFM</t>
  </si>
  <si>
    <t>DPAINT</t>
  </si>
  <si>
    <t>MBK-W3</t>
  </si>
  <si>
    <t>BE8</t>
  </si>
  <si>
    <t>PIN</t>
  </si>
  <si>
    <t>PSG</t>
  </si>
  <si>
    <t>PSG-W2</t>
  </si>
  <si>
    <t>PSG-W3</t>
  </si>
  <si>
    <t>EKH-W1</t>
  </si>
  <si>
    <t>JMART-R</t>
  </si>
  <si>
    <t>ANAN/R</t>
  </si>
  <si>
    <t>BRI</t>
  </si>
  <si>
    <t>ICN-W1</t>
  </si>
  <si>
    <t>SCN-W1</t>
  </si>
  <si>
    <t>SCN-W2</t>
  </si>
  <si>
    <t>TRV</t>
  </si>
  <si>
    <t>WFX</t>
  </si>
  <si>
    <t>MST</t>
  </si>
  <si>
    <t>ANAN-W1</t>
  </si>
  <si>
    <t>APURE-W3</t>
  </si>
  <si>
    <t>AQ-W5</t>
  </si>
  <si>
    <t>NV</t>
  </si>
  <si>
    <t>KWI</t>
  </si>
  <si>
    <t>TKC</t>
  </si>
  <si>
    <t>AIT-W2</t>
  </si>
  <si>
    <t>ALPHAX</t>
  </si>
  <si>
    <t>CIVIL</t>
  </si>
  <si>
    <t>SFLEX-W1</t>
  </si>
  <si>
    <t>SFLEX-W2</t>
  </si>
  <si>
    <t>SSS</t>
  </si>
  <si>
    <t>SSS-W</t>
  </si>
  <si>
    <t>PEACE</t>
  </si>
  <si>
    <t>PTC</t>
  </si>
  <si>
    <t>BBGI</t>
  </si>
  <si>
    <t>EVER-W4</t>
  </si>
  <si>
    <t>ASW-W1</t>
  </si>
  <si>
    <t>MBK-W4</t>
  </si>
  <si>
    <t>MIDA-W3</t>
  </si>
  <si>
    <t>PI</t>
  </si>
  <si>
    <t>SENA-W1</t>
  </si>
  <si>
    <t>YGG/R</t>
  </si>
  <si>
    <t>JDF</t>
  </si>
  <si>
    <t>BIS</t>
  </si>
  <si>
    <t>CEYE</t>
  </si>
  <si>
    <t>KCC</t>
  </si>
  <si>
    <t>TTB-W1</t>
  </si>
  <si>
    <t>EP-W4</t>
  </si>
  <si>
    <t>PTECH</t>
  </si>
  <si>
    <t>COM7/R</t>
  </si>
  <si>
    <t>SENAJ</t>
  </si>
  <si>
    <t>BIOTEC</t>
  </si>
  <si>
    <t>FTI</t>
  </si>
  <si>
    <t>ITEL-W4</t>
  </si>
  <si>
    <t>PLUS</t>
  </si>
  <si>
    <t>SA-W1</t>
  </si>
  <si>
    <t>NATION</t>
  </si>
  <si>
    <t>TIDLOR/R</t>
  </si>
  <si>
    <t>NCAP/R</t>
  </si>
  <si>
    <t>STP</t>
  </si>
  <si>
    <t>TEKA</t>
  </si>
  <si>
    <t>NCAP-W1</t>
  </si>
  <si>
    <t>RATCH/R</t>
  </si>
  <si>
    <t>24CS</t>
  </si>
  <si>
    <t>AAI</t>
  </si>
  <si>
    <t>AMARC</t>
  </si>
  <si>
    <t>AURA</t>
  </si>
  <si>
    <t>BLESS</t>
  </si>
  <si>
    <t>BTG</t>
  </si>
  <si>
    <t>CH</t>
  </si>
  <si>
    <t>CHIC</t>
  </si>
  <si>
    <t>DTCENT</t>
  </si>
  <si>
    <t>ITC</t>
  </si>
  <si>
    <t>ITNS</t>
  </si>
  <si>
    <t>JSP</t>
  </si>
  <si>
    <t>KGEN</t>
  </si>
  <si>
    <t>KJL</t>
  </si>
  <si>
    <t>KLINIQ</t>
  </si>
  <si>
    <t>KTMS</t>
  </si>
  <si>
    <t>MACO-W4</t>
  </si>
  <si>
    <t>MTW</t>
  </si>
  <si>
    <t>PCC</t>
  </si>
  <si>
    <t>POLY</t>
  </si>
  <si>
    <t>PRI</t>
  </si>
  <si>
    <t>PSTC-W2</t>
  </si>
  <si>
    <t>RABBIT</t>
  </si>
  <si>
    <t>RABBIT-W4</t>
  </si>
  <si>
    <t>S&amp;J</t>
  </si>
  <si>
    <t>SABUY-W2</t>
  </si>
  <si>
    <t>SABUY/R</t>
  </si>
  <si>
    <t>SCAP</t>
  </si>
  <si>
    <t>SGC</t>
  </si>
  <si>
    <t>SM</t>
  </si>
  <si>
    <t>TEGH</t>
  </si>
  <si>
    <t>TGE</t>
  </si>
  <si>
    <t>TVDH</t>
  </si>
  <si>
    <t>UBA</t>
  </si>
  <si>
    <t>VIBHA-W4</t>
  </si>
  <si>
    <t>WARRIX</t>
  </si>
  <si>
    <t>YONG</t>
  </si>
  <si>
    <t>MASTER</t>
  </si>
  <si>
    <t>SAF</t>
  </si>
  <si>
    <t>NTSC</t>
  </si>
  <si>
    <t>SVR</t>
  </si>
  <si>
    <t>SJWD</t>
  </si>
  <si>
    <t>MEB</t>
  </si>
  <si>
    <t>CHASE</t>
  </si>
  <si>
    <t>PQS</t>
  </si>
  <si>
    <t>BVG</t>
  </si>
  <si>
    <t>READY</t>
  </si>
  <si>
    <t>GTV-W1</t>
  </si>
  <si>
    <t>GTV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</si>
</sst>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Update: &quot;dd\ mmmm\ yyyy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ordia New"/>
      <family val="2"/>
    </font>
    <font>
      <sz val="12"/>
      <name val="Cordia New"/>
      <family val="2"/>
    </font>
    <font>
      <sz val="14"/>
      <name val="Cordia New"/>
      <family val="2"/>
    </font>
    <font>
      <sz val="20"/>
      <color indexed="10"/>
      <name val="Cordia New"/>
      <family val="2"/>
    </font>
    <font>
      <sz val="16"/>
      <color indexed="10"/>
      <name val="Cordia New"/>
      <family val="2"/>
    </font>
    <font>
      <b/>
      <sz val="14"/>
      <color indexed="81"/>
      <name val="AngsanaUPC"/>
      <family val="1"/>
      <charset val="222"/>
    </font>
    <font>
      <sz val="14"/>
      <color indexed="81"/>
      <name val="AngsanaUPC"/>
      <family val="1"/>
      <charset val="22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6"/>
      <color rgb="FFFF0000"/>
      <name val="Cordia New"/>
      <family val="2"/>
    </font>
    <font>
      <b/>
      <sz val="16"/>
      <color theme="4" tint="-0.249977111117893"/>
      <name val="Cordia New"/>
      <family val="2"/>
    </font>
    <font>
      <sz val="16"/>
      <color theme="1"/>
      <name val="Cordia New"/>
      <family val="2"/>
    </font>
    <font>
      <b/>
      <u val="singleAccounting"/>
      <sz val="16"/>
      <color rgb="FF0070C0"/>
      <name val="Cordia New"/>
      <family val="2"/>
    </font>
    <font>
      <sz val="16"/>
      <color rgb="FF0070C0"/>
      <name val="Cordia New"/>
      <family val="2"/>
    </font>
    <font>
      <sz val="16"/>
      <name val="Cordia New"/>
      <family val="2"/>
    </font>
    <font>
      <sz val="16"/>
      <color rgb="FFFF0000"/>
      <name val="Cordia New"/>
      <family val="2"/>
    </font>
    <font>
      <sz val="16"/>
      <color theme="4" tint="-0.249977111117893"/>
      <name val="Cordia New"/>
      <family val="2"/>
    </font>
    <font>
      <b/>
      <sz val="16"/>
      <color rgb="FF0070C0"/>
      <name val="Cordia New"/>
      <family val="2"/>
    </font>
    <font>
      <sz val="9"/>
      <color indexed="81"/>
      <name val="Tahoma"/>
      <family val="2"/>
    </font>
    <font>
      <b/>
      <u/>
      <sz val="16"/>
      <color theme="4" tint="-0.249977111117893"/>
      <name val="Cordia New"/>
      <family val="2"/>
    </font>
    <font>
      <sz val="16"/>
      <color theme="4" tint="-0.249977111117893"/>
      <name val="Calibri"/>
      <family val="2"/>
    </font>
    <font>
      <u/>
      <sz val="11"/>
      <color theme="10"/>
      <name val="Calibri"/>
      <family val="2"/>
      <scheme val="minor"/>
    </font>
    <font>
      <b/>
      <sz val="16"/>
      <color rgb="FF00B050"/>
      <name val="Cordia New"/>
      <family val="2"/>
    </font>
    <font>
      <b/>
      <sz val="14"/>
      <color rgb="FF00B050"/>
      <name val="Cordia New"/>
      <family val="2"/>
    </font>
    <font>
      <b/>
      <u/>
      <sz val="16"/>
      <color rgb="FF0070C0"/>
      <name val="Cordia New"/>
      <family val="2"/>
    </font>
    <font>
      <sz val="16"/>
      <color theme="8"/>
      <name val="Cordia New"/>
      <family val="2"/>
    </font>
    <font>
      <sz val="10"/>
      <name val="Cordia New"/>
      <family val="2"/>
    </font>
    <font>
      <sz val="10"/>
      <color theme="1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B99E8"/>
        <bgColor indexed="64"/>
      </patternFill>
    </fill>
    <fill>
      <patternFill patternType="solid">
        <fgColor theme="9" tint="0.39997558519241921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/>
      <right style="medium">
        <color rgb="FF00B050"/>
      </right>
      <top/>
      <bottom/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25" fillId="0" borderId="0" applyNumberFormat="0" applyFill="0" applyBorder="0" applyAlignment="0" applyProtection="0"/>
  </cellStyleXfs>
  <cellXfs count="193">
    <xf numFmtId="0" fontId="0" fillId="0" borderId="0" xfId="0"/>
    <xf numFmtId="0" fontId="6" fillId="0" borderId="0" xfId="0" applyFont="1" applyAlignment="1" applyProtection="1">
      <alignment horizontal="left"/>
      <protection locked="0"/>
    </xf>
    <xf numFmtId="4" fontId="2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4" fillId="0" borderId="0" xfId="0" applyFont="1"/>
    <xf numFmtId="43" fontId="4" fillId="0" borderId="0" xfId="1" applyFont="1"/>
    <xf numFmtId="0" fontId="4" fillId="0" borderId="0" xfId="3" applyProtection="1">
      <protection locked="0"/>
    </xf>
    <xf numFmtId="0" fontId="4" fillId="0" borderId="0" xfId="3"/>
    <xf numFmtId="3" fontId="4" fillId="0" borderId="0" xfId="3" applyNumberFormat="1"/>
    <xf numFmtId="4" fontId="4" fillId="0" borderId="1" xfId="3" applyNumberFormat="1" applyBorder="1" applyAlignment="1">
      <alignment horizontal="center" shrinkToFit="1"/>
    </xf>
    <xf numFmtId="0" fontId="4" fillId="0" borderId="2" xfId="3" applyBorder="1" applyAlignment="1">
      <alignment horizontal="center"/>
    </xf>
    <xf numFmtId="3" fontId="4" fillId="0" borderId="2" xfId="3" applyNumberFormat="1" applyBorder="1" applyAlignment="1">
      <alignment horizontal="center"/>
    </xf>
    <xf numFmtId="4" fontId="4" fillId="0" borderId="2" xfId="3" applyNumberFormat="1" applyBorder="1" applyAlignment="1">
      <alignment horizontal="center"/>
    </xf>
    <xf numFmtId="0" fontId="4" fillId="0" borderId="18" xfId="3" applyBorder="1" applyAlignment="1" applyProtection="1">
      <alignment horizontal="center"/>
      <protection locked="0"/>
    </xf>
    <xf numFmtId="0" fontId="4" fillId="0" borderId="3" xfId="3" applyBorder="1" applyAlignment="1">
      <alignment horizontal="center"/>
    </xf>
    <xf numFmtId="3" fontId="4" fillId="0" borderId="3" xfId="3" applyNumberFormat="1" applyBorder="1" applyAlignment="1">
      <alignment horizontal="center"/>
    </xf>
    <xf numFmtId="4" fontId="4" fillId="0" borderId="3" xfId="3" applyNumberFormat="1" applyBorder="1" applyAlignment="1">
      <alignment horizontal="center"/>
    </xf>
    <xf numFmtId="0" fontId="4" fillId="2" borderId="18" xfId="3" applyFill="1" applyBorder="1" applyAlignment="1" applyProtection="1">
      <alignment horizontal="center"/>
      <protection locked="0"/>
    </xf>
    <xf numFmtId="0" fontId="4" fillId="0" borderId="4" xfId="3" applyBorder="1" applyProtection="1">
      <protection locked="0"/>
    </xf>
    <xf numFmtId="3" fontId="4" fillId="0" borderId="4" xfId="3" applyNumberFormat="1" applyBorder="1" applyProtection="1">
      <protection locked="0"/>
    </xf>
    <xf numFmtId="4" fontId="4" fillId="0" borderId="4" xfId="3" applyNumberFormat="1" applyBorder="1" applyProtection="1">
      <protection locked="0"/>
    </xf>
    <xf numFmtId="4" fontId="4" fillId="2" borderId="4" xfId="3" applyNumberFormat="1" applyFill="1" applyBorder="1" applyProtection="1">
      <protection locked="0"/>
    </xf>
    <xf numFmtId="0" fontId="4" fillId="2" borderId="4" xfId="3" applyFill="1" applyBorder="1" applyProtection="1">
      <protection locked="0"/>
    </xf>
    <xf numFmtId="4" fontId="4" fillId="0" borderId="4" xfId="3" applyNumberFormat="1" applyBorder="1"/>
    <xf numFmtId="0" fontId="4" fillId="0" borderId="4" xfId="3" applyBorder="1"/>
    <xf numFmtId="0" fontId="4" fillId="2" borderId="4" xfId="3" applyFill="1" applyBorder="1"/>
    <xf numFmtId="0" fontId="4" fillId="2" borderId="0" xfId="3" applyFill="1" applyProtection="1">
      <protection locked="0"/>
    </xf>
    <xf numFmtId="3" fontId="4" fillId="0" borderId="0" xfId="3" applyNumberFormat="1" applyProtection="1">
      <protection locked="0"/>
    </xf>
    <xf numFmtId="4" fontId="4" fillId="0" borderId="0" xfId="3" applyNumberFormat="1" applyProtection="1">
      <protection locked="0"/>
    </xf>
    <xf numFmtId="4" fontId="4" fillId="2" borderId="0" xfId="3" applyNumberFormat="1" applyFill="1" applyProtection="1">
      <protection locked="0"/>
    </xf>
    <xf numFmtId="4" fontId="4" fillId="0" borderId="5" xfId="3" applyNumberFormat="1" applyBorder="1"/>
    <xf numFmtId="0" fontId="4" fillId="0" borderId="5" xfId="3" applyBorder="1"/>
    <xf numFmtId="0" fontId="4" fillId="2" borderId="5" xfId="3" applyFill="1" applyBorder="1"/>
    <xf numFmtId="4" fontId="4" fillId="0" borderId="4" xfId="3" applyNumberFormat="1" applyBorder="1" applyProtection="1">
      <protection hidden="1"/>
    </xf>
    <xf numFmtId="4" fontId="4" fillId="3" borderId="4" xfId="3" applyNumberFormat="1" applyFill="1" applyBorder="1" applyProtection="1">
      <protection hidden="1"/>
    </xf>
    <xf numFmtId="4" fontId="4" fillId="4" borderId="4" xfId="3" applyNumberFormat="1" applyFill="1" applyBorder="1" applyProtection="1">
      <protection hidden="1"/>
    </xf>
    <xf numFmtId="0" fontId="4" fillId="0" borderId="0" xfId="3" applyAlignment="1" applyProtection="1">
      <alignment horizontal="center"/>
      <protection hidden="1"/>
    </xf>
    <xf numFmtId="0" fontId="4" fillId="0" borderId="9" xfId="3" applyBorder="1" applyAlignment="1" applyProtection="1">
      <alignment horizontal="center"/>
      <protection hidden="1"/>
    </xf>
    <xf numFmtId="0" fontId="4" fillId="0" borderId="9" xfId="3" applyBorder="1" applyProtection="1">
      <protection hidden="1"/>
    </xf>
    <xf numFmtId="4" fontId="4" fillId="3" borderId="10" xfId="3" applyNumberFormat="1" applyFill="1" applyBorder="1" applyProtection="1">
      <protection hidden="1"/>
    </xf>
    <xf numFmtId="4" fontId="4" fillId="0" borderId="10" xfId="3" applyNumberFormat="1" applyBorder="1" applyProtection="1">
      <protection hidden="1"/>
    </xf>
    <xf numFmtId="4" fontId="4" fillId="0" borderId="0" xfId="3" applyNumberFormat="1" applyProtection="1">
      <protection hidden="1"/>
    </xf>
    <xf numFmtId="4" fontId="4" fillId="0" borderId="9" xfId="3" applyNumberFormat="1" applyBorder="1" applyProtection="1">
      <protection hidden="1"/>
    </xf>
    <xf numFmtId="0" fontId="4" fillId="0" borderId="0" xfId="3" applyProtection="1">
      <protection hidden="1"/>
    </xf>
    <xf numFmtId="4" fontId="4" fillId="0" borderId="9" xfId="3" applyNumberFormat="1" applyBorder="1" applyAlignment="1" applyProtection="1">
      <alignment horizontal="center"/>
      <protection hidden="1"/>
    </xf>
    <xf numFmtId="0" fontId="4" fillId="0" borderId="0" xfId="3" applyAlignment="1" applyProtection="1">
      <alignment horizontal="left"/>
      <protection locked="0"/>
    </xf>
    <xf numFmtId="0" fontId="15" fillId="0" borderId="0" xfId="0" applyFont="1"/>
    <xf numFmtId="0" fontId="18" fillId="0" borderId="0" xfId="0" applyFont="1"/>
    <xf numFmtId="0" fontId="15" fillId="0" borderId="0" xfId="0" applyFont="1" applyProtection="1">
      <protection locked="0"/>
    </xf>
    <xf numFmtId="4" fontId="15" fillId="0" borderId="4" xfId="0" applyNumberFormat="1" applyFont="1" applyBorder="1" applyProtection="1">
      <protection hidden="1"/>
    </xf>
    <xf numFmtId="4" fontId="15" fillId="0" borderId="4" xfId="0" applyNumberFormat="1" applyFont="1" applyBorder="1" applyProtection="1">
      <protection locked="0"/>
    </xf>
    <xf numFmtId="4" fontId="15" fillId="4" borderId="4" xfId="0" applyNumberFormat="1" applyFont="1" applyFill="1" applyBorder="1" applyProtection="1">
      <protection hidden="1"/>
    </xf>
    <xf numFmtId="4" fontId="15" fillId="0" borderId="10" xfId="0" applyNumberFormat="1" applyFont="1" applyBorder="1" applyProtection="1">
      <protection hidden="1"/>
    </xf>
    <xf numFmtId="4" fontId="18" fillId="0" borderId="0" xfId="0" applyNumberFormat="1" applyFont="1" applyAlignment="1">
      <alignment horizontal="left"/>
    </xf>
    <xf numFmtId="4" fontId="15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3" fontId="15" fillId="0" borderId="0" xfId="0" applyNumberFormat="1" applyFont="1" applyProtection="1">
      <protection locked="0"/>
    </xf>
    <xf numFmtId="0" fontId="19" fillId="0" borderId="0" xfId="0" applyFont="1"/>
    <xf numFmtId="0" fontId="20" fillId="0" borderId="0" xfId="0" applyFont="1" applyAlignment="1">
      <alignment horizontal="right"/>
    </xf>
    <xf numFmtId="4" fontId="14" fillId="0" borderId="0" xfId="0" applyNumberFormat="1" applyFont="1" applyAlignment="1">
      <alignment horizontal="center"/>
    </xf>
    <xf numFmtId="0" fontId="20" fillId="0" borderId="0" xfId="0" applyFont="1"/>
    <xf numFmtId="4" fontId="20" fillId="0" borderId="4" xfId="0" applyNumberFormat="1" applyFont="1" applyBorder="1"/>
    <xf numFmtId="4" fontId="20" fillId="3" borderId="4" xfId="0" applyNumberFormat="1" applyFont="1" applyFill="1" applyBorder="1" applyProtection="1">
      <protection hidden="1"/>
    </xf>
    <xf numFmtId="4" fontId="20" fillId="0" borderId="4" xfId="0" applyNumberFormat="1" applyFont="1" applyBorder="1" applyProtection="1">
      <protection hidden="1"/>
    </xf>
    <xf numFmtId="4" fontId="20" fillId="3" borderId="10" xfId="0" applyNumberFormat="1" applyFont="1" applyFill="1" applyBorder="1" applyProtection="1">
      <protection hidden="1"/>
    </xf>
    <xf numFmtId="4" fontId="23" fillId="0" borderId="0" xfId="0" applyNumberFormat="1" applyFont="1" applyAlignment="1">
      <alignment horizontal="left"/>
    </xf>
    <xf numFmtId="4" fontId="20" fillId="0" borderId="0" xfId="0" applyNumberFormat="1" applyFont="1" applyAlignment="1">
      <alignment horizontal="left"/>
    </xf>
    <xf numFmtId="0" fontId="21" fillId="0" borderId="4" xfId="0" applyFont="1" applyBorder="1" applyAlignment="1" applyProtection="1">
      <alignment horizontal="center" vertical="center"/>
      <protection hidden="1"/>
    </xf>
    <xf numFmtId="2" fontId="15" fillId="0" borderId="4" xfId="2" applyNumberFormat="1" applyFont="1" applyBorder="1" applyAlignment="1" applyProtection="1">
      <alignment horizontal="center" vertical="center"/>
      <protection hidden="1"/>
    </xf>
    <xf numFmtId="0" fontId="19" fillId="0" borderId="20" xfId="0" applyFont="1" applyBorder="1"/>
    <xf numFmtId="0" fontId="19" fillId="0" borderId="21" xfId="0" applyFont="1" applyBorder="1"/>
    <xf numFmtId="0" fontId="20" fillId="0" borderId="22" xfId="0" applyFont="1" applyBorder="1" applyAlignment="1">
      <alignment horizontal="center"/>
    </xf>
    <xf numFmtId="3" fontId="20" fillId="0" borderId="23" xfId="0" applyNumberFormat="1" applyFont="1" applyBorder="1" applyAlignment="1">
      <alignment horizontal="center"/>
    </xf>
    <xf numFmtId="4" fontId="20" fillId="0" borderId="23" xfId="0" applyNumberFormat="1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3" fontId="20" fillId="0" borderId="26" xfId="0" applyNumberFormat="1" applyFont="1" applyBorder="1" applyAlignment="1">
      <alignment horizontal="center"/>
    </xf>
    <xf numFmtId="4" fontId="20" fillId="0" borderId="26" xfId="0" applyNumberFormat="1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15" fillId="0" borderId="28" xfId="0" applyFont="1" applyBorder="1"/>
    <xf numFmtId="0" fontId="15" fillId="0" borderId="14" xfId="0" applyFont="1" applyBorder="1"/>
    <xf numFmtId="0" fontId="15" fillId="0" borderId="29" xfId="0" applyFont="1" applyBorder="1"/>
    <xf numFmtId="0" fontId="15" fillId="0" borderId="4" xfId="0" applyFont="1" applyBorder="1" applyAlignment="1" applyProtection="1">
      <alignment horizontal="center"/>
      <protection hidden="1"/>
    </xf>
    <xf numFmtId="39" fontId="15" fillId="0" borderId="4" xfId="1" applyNumberFormat="1" applyFont="1" applyBorder="1" applyProtection="1">
      <protection hidden="1"/>
    </xf>
    <xf numFmtId="0" fontId="17" fillId="0" borderId="30" xfId="0" applyFont="1" applyBorder="1" applyAlignment="1" applyProtection="1">
      <alignment vertical="center"/>
      <protection hidden="1"/>
    </xf>
    <xf numFmtId="39" fontId="15" fillId="0" borderId="31" xfId="1" applyNumberFormat="1" applyFont="1" applyBorder="1" applyProtection="1">
      <protection hidden="1"/>
    </xf>
    <xf numFmtId="0" fontId="17" fillId="0" borderId="32" xfId="0" applyFont="1" applyBorder="1" applyAlignment="1" applyProtection="1">
      <alignment vertical="center"/>
      <protection hidden="1"/>
    </xf>
    <xf numFmtId="4" fontId="15" fillId="0" borderId="33" xfId="0" applyNumberFormat="1" applyFont="1" applyBorder="1" applyProtection="1">
      <protection hidden="1"/>
    </xf>
    <xf numFmtId="39" fontId="15" fillId="0" borderId="33" xfId="1" applyNumberFormat="1" applyFont="1" applyBorder="1" applyProtection="1">
      <protection hidden="1"/>
    </xf>
    <xf numFmtId="39" fontId="15" fillId="0" borderId="34" xfId="1" applyNumberFormat="1" applyFont="1" applyBorder="1" applyProtection="1">
      <protection hidden="1"/>
    </xf>
    <xf numFmtId="0" fontId="17" fillId="0" borderId="37" xfId="0" applyFont="1" applyBorder="1" applyAlignment="1" applyProtection="1">
      <alignment vertical="center"/>
      <protection hidden="1"/>
    </xf>
    <xf numFmtId="4" fontId="20" fillId="0" borderId="15" xfId="0" applyNumberFormat="1" applyFont="1" applyBorder="1" applyProtection="1">
      <protection hidden="1"/>
    </xf>
    <xf numFmtId="39" fontId="15" fillId="0" borderId="15" xfId="1" applyNumberFormat="1" applyFont="1" applyBorder="1" applyProtection="1">
      <protection hidden="1"/>
    </xf>
    <xf numFmtId="39" fontId="15" fillId="0" borderId="38" xfId="1" applyNumberFormat="1" applyFont="1" applyBorder="1" applyProtection="1">
      <protection hidden="1"/>
    </xf>
    <xf numFmtId="4" fontId="20" fillId="5" borderId="0" xfId="0" applyNumberFormat="1" applyFont="1" applyFill="1" applyAlignment="1">
      <alignment horizontal="left"/>
    </xf>
    <xf numFmtId="4" fontId="2" fillId="5" borderId="0" xfId="0" applyNumberFormat="1" applyFont="1" applyFill="1" applyAlignment="1">
      <alignment horizontal="center"/>
    </xf>
    <xf numFmtId="0" fontId="21" fillId="0" borderId="0" xfId="0" applyFont="1" applyAlignment="1">
      <alignment horizontal="center"/>
    </xf>
    <xf numFmtId="0" fontId="21" fillId="6" borderId="19" xfId="0" applyFont="1" applyFill="1" applyBorder="1" applyAlignment="1">
      <alignment horizontal="center"/>
    </xf>
    <xf numFmtId="0" fontId="25" fillId="0" borderId="0" xfId="4"/>
    <xf numFmtId="4" fontId="19" fillId="6" borderId="4" xfId="0" applyNumberFormat="1" applyFont="1" applyFill="1" applyBorder="1" applyProtection="1">
      <protection hidden="1"/>
    </xf>
    <xf numFmtId="4" fontId="19" fillId="6" borderId="4" xfId="0" applyNumberFormat="1" applyFont="1" applyFill="1" applyBorder="1" applyAlignment="1" applyProtection="1">
      <alignment horizontal="right"/>
      <protection hidden="1"/>
    </xf>
    <xf numFmtId="0" fontId="26" fillId="0" borderId="0" xfId="0" applyFont="1"/>
    <xf numFmtId="4" fontId="20" fillId="7" borderId="0" xfId="0" applyNumberFormat="1" applyFont="1" applyFill="1" applyAlignment="1">
      <alignment horizontal="left"/>
    </xf>
    <xf numFmtId="4" fontId="2" fillId="7" borderId="0" xfId="0" applyNumberFormat="1" applyFont="1" applyFill="1" applyAlignment="1">
      <alignment horizontal="center"/>
    </xf>
    <xf numFmtId="4" fontId="13" fillId="7" borderId="0" xfId="0" applyNumberFormat="1" applyFont="1" applyFill="1" applyAlignment="1">
      <alignment horizontal="center"/>
    </xf>
    <xf numFmtId="4" fontId="26" fillId="7" borderId="4" xfId="0" applyNumberFormat="1" applyFont="1" applyFill="1" applyBorder="1" applyProtection="1">
      <protection locked="0"/>
    </xf>
    <xf numFmtId="0" fontId="20" fillId="0" borderId="4" xfId="0" applyFont="1" applyBorder="1"/>
    <xf numFmtId="0" fontId="15" fillId="0" borderId="41" xfId="0" applyFont="1" applyBorder="1"/>
    <xf numFmtId="0" fontId="20" fillId="0" borderId="41" xfId="0" applyFont="1" applyBorder="1"/>
    <xf numFmtId="0" fontId="15" fillId="0" borderId="42" xfId="0" applyFont="1" applyBorder="1"/>
    <xf numFmtId="0" fontId="15" fillId="0" borderId="43" xfId="0" applyFont="1" applyBorder="1"/>
    <xf numFmtId="0" fontId="20" fillId="0" borderId="44" xfId="0" applyFont="1" applyBorder="1"/>
    <xf numFmtId="0" fontId="15" fillId="0" borderId="44" xfId="0" applyFont="1" applyBorder="1"/>
    <xf numFmtId="0" fontId="15" fillId="0" borderId="45" xfId="0" applyFont="1" applyBorder="1"/>
    <xf numFmtId="0" fontId="16" fillId="0" borderId="46" xfId="1" applyNumberFormat="1" applyFont="1" applyFill="1" applyBorder="1"/>
    <xf numFmtId="0" fontId="15" fillId="0" borderId="47" xfId="0" applyFont="1" applyBorder="1"/>
    <xf numFmtId="0" fontId="20" fillId="0" borderId="47" xfId="0" applyFont="1" applyBorder="1"/>
    <xf numFmtId="0" fontId="15" fillId="0" borderId="48" xfId="0" applyFont="1" applyBorder="1"/>
    <xf numFmtId="0" fontId="20" fillId="0" borderId="49" xfId="0" applyFont="1" applyBorder="1"/>
    <xf numFmtId="0" fontId="15" fillId="0" borderId="50" xfId="0" applyFont="1" applyBorder="1"/>
    <xf numFmtId="0" fontId="15" fillId="0" borderId="49" xfId="0" applyFont="1" applyBorder="1"/>
    <xf numFmtId="4" fontId="14" fillId="0" borderId="51" xfId="0" applyNumberFormat="1" applyFont="1" applyBorder="1" applyAlignment="1">
      <alignment horizontal="center"/>
    </xf>
    <xf numFmtId="0" fontId="20" fillId="0" borderId="52" xfId="0" applyFont="1" applyBorder="1"/>
    <xf numFmtId="0" fontId="15" fillId="0" borderId="53" xfId="0" applyFont="1" applyBorder="1"/>
    <xf numFmtId="0" fontId="15" fillId="0" borderId="52" xfId="0" applyFont="1" applyBorder="1"/>
    <xf numFmtId="0" fontId="20" fillId="0" borderId="55" xfId="0" applyFont="1" applyBorder="1"/>
    <xf numFmtId="0" fontId="15" fillId="0" borderId="55" xfId="0" applyFont="1" applyBorder="1"/>
    <xf numFmtId="4" fontId="14" fillId="0" borderId="56" xfId="0" applyNumberFormat="1" applyFont="1" applyBorder="1" applyAlignment="1">
      <alignment horizontal="center"/>
    </xf>
    <xf numFmtId="0" fontId="28" fillId="0" borderId="54" xfId="1" applyNumberFormat="1" applyFont="1" applyFill="1" applyBorder="1"/>
    <xf numFmtId="49" fontId="20" fillId="0" borderId="0" xfId="0" applyNumberFormat="1" applyFont="1" applyAlignment="1">
      <alignment horizontal="center" vertical="center"/>
    </xf>
    <xf numFmtId="0" fontId="29" fillId="5" borderId="30" xfId="0" applyFont="1" applyFill="1" applyBorder="1" applyProtection="1">
      <protection locked="0"/>
    </xf>
    <xf numFmtId="3" fontId="29" fillId="5" borderId="4" xfId="0" applyNumberFormat="1" applyFont="1" applyFill="1" applyBorder="1" applyProtection="1">
      <protection locked="0"/>
    </xf>
    <xf numFmtId="4" fontId="29" fillId="5" borderId="4" xfId="0" applyNumberFormat="1" applyFont="1" applyFill="1" applyBorder="1" applyProtection="1">
      <protection locked="0"/>
    </xf>
    <xf numFmtId="0" fontId="29" fillId="5" borderId="32" xfId="0" applyFont="1" applyFill="1" applyBorder="1" applyProtection="1">
      <protection locked="0"/>
    </xf>
    <xf numFmtId="3" fontId="29" fillId="5" borderId="33" xfId="0" applyNumberFormat="1" applyFont="1" applyFill="1" applyBorder="1" applyProtection="1">
      <protection locked="0"/>
    </xf>
    <xf numFmtId="4" fontId="29" fillId="5" borderId="33" xfId="0" applyNumberFormat="1" applyFont="1" applyFill="1" applyBorder="1" applyProtection="1">
      <protection locked="0"/>
    </xf>
    <xf numFmtId="0" fontId="15" fillId="8" borderId="35" xfId="0" applyFont="1" applyFill="1" applyBorder="1" applyAlignment="1" applyProtection="1">
      <alignment horizontal="center"/>
      <protection hidden="1"/>
    </xf>
    <xf numFmtId="0" fontId="15" fillId="8" borderId="36" xfId="0" applyFont="1" applyFill="1" applyBorder="1" applyAlignment="1" applyProtection="1">
      <alignment horizontal="center"/>
      <protection hidden="1"/>
    </xf>
    <xf numFmtId="4" fontId="0" fillId="0" borderId="4" xfId="0" applyNumberFormat="1" applyBorder="1" applyProtection="1">
      <protection hidden="1"/>
    </xf>
    <xf numFmtId="0" fontId="0" fillId="0" borderId="4" xfId="0" applyBorder="1" applyProtection="1">
      <protection hidden="1"/>
    </xf>
    <xf numFmtId="4" fontId="0" fillId="0" borderId="57" xfId="0" applyNumberFormat="1" applyBorder="1" applyProtection="1">
      <protection hidden="1"/>
    </xf>
    <xf numFmtId="4" fontId="0" fillId="0" borderId="31" xfId="0" applyNumberFormat="1" applyBorder="1" applyProtection="1">
      <protection hidden="1"/>
    </xf>
    <xf numFmtId="4" fontId="0" fillId="0" borderId="34" xfId="0" applyNumberFormat="1" applyBorder="1" applyProtection="1">
      <protection hidden="1"/>
    </xf>
    <xf numFmtId="4" fontId="15" fillId="0" borderId="58" xfId="0" applyNumberFormat="1" applyFont="1" applyBorder="1" applyProtection="1">
      <protection hidden="1"/>
    </xf>
    <xf numFmtId="4" fontId="15" fillId="0" borderId="59" xfId="0" applyNumberFormat="1" applyFont="1" applyBorder="1" applyProtection="1">
      <protection hidden="1"/>
    </xf>
    <xf numFmtId="4" fontId="15" fillId="0" borderId="60" xfId="0" applyNumberFormat="1" applyFont="1" applyBorder="1" applyProtection="1">
      <protection hidden="1"/>
    </xf>
    <xf numFmtId="4" fontId="15" fillId="0" borderId="61" xfId="0" applyNumberFormat="1" applyFont="1" applyBorder="1" applyProtection="1">
      <protection hidden="1"/>
    </xf>
    <xf numFmtId="4" fontId="19" fillId="0" borderId="0" xfId="0" applyNumberFormat="1" applyFont="1" applyAlignment="1">
      <alignment horizontal="left"/>
    </xf>
    <xf numFmtId="0" fontId="19" fillId="0" borderId="0" xfId="0" applyFont="1" applyProtection="1">
      <protection locked="0"/>
    </xf>
    <xf numFmtId="0" fontId="29" fillId="0" borderId="0" xfId="0" quotePrefix="1" applyFont="1" applyAlignment="1">
      <alignment horizontal="center"/>
    </xf>
    <xf numFmtId="0" fontId="17" fillId="0" borderId="62" xfId="0" applyFont="1" applyBorder="1" applyAlignment="1" applyProtection="1">
      <alignment vertical="center"/>
      <protection hidden="1"/>
    </xf>
    <xf numFmtId="0" fontId="20" fillId="0" borderId="63" xfId="0" applyFont="1" applyBorder="1" applyAlignment="1" applyProtection="1">
      <alignment horizontal="center"/>
      <protection hidden="1"/>
    </xf>
    <xf numFmtId="39" fontId="15" fillId="0" borderId="57" xfId="1" applyNumberFormat="1" applyFont="1" applyBorder="1" applyProtection="1">
      <protection hidden="1"/>
    </xf>
    <xf numFmtId="0" fontId="28" fillId="6" borderId="0" xfId="0" applyFont="1" applyFill="1" applyAlignment="1" applyProtection="1">
      <alignment horizontal="center"/>
      <protection hidden="1"/>
    </xf>
    <xf numFmtId="0" fontId="30" fillId="0" borderId="0" xfId="3" applyFont="1"/>
    <xf numFmtId="9" fontId="31" fillId="0" borderId="0" xfId="0" applyNumberFormat="1" applyFont="1"/>
    <xf numFmtId="0" fontId="30" fillId="0" borderId="0" xfId="3" applyFont="1" applyAlignment="1">
      <alignment horizontal="center"/>
    </xf>
    <xf numFmtId="0" fontId="30" fillId="0" borderId="0" xfId="3" applyFont="1" applyAlignment="1">
      <alignment horizontal="left"/>
    </xf>
    <xf numFmtId="0" fontId="33" fillId="0" borderId="0" xfId="3" applyFont="1"/>
    <xf numFmtId="9" fontId="33" fillId="0" borderId="0" xfId="3" applyNumberFormat="1" applyFont="1"/>
    <xf numFmtId="0" fontId="0" fillId="0" borderId="0" xfId="0" applyAlignment="1">
      <alignment horizontal="center"/>
    </xf>
    <xf numFmtId="0" fontId="5" fillId="0" borderId="0" xfId="3" applyFont="1" applyAlignment="1" applyProtection="1">
      <alignment horizontal="center"/>
      <protection locked="0"/>
    </xf>
    <xf numFmtId="0" fontId="6" fillId="0" borderId="0" xfId="3" applyFont="1" applyAlignment="1" applyProtection="1">
      <alignment horizontal="left"/>
      <protection locked="0"/>
    </xf>
    <xf numFmtId="4" fontId="2" fillId="0" borderId="0" xfId="3" applyNumberFormat="1" applyFont="1" applyAlignment="1">
      <alignment horizontal="center" shrinkToFit="1"/>
    </xf>
    <xf numFmtId="0" fontId="4" fillId="0" borderId="6" xfId="3" applyBorder="1" applyAlignment="1" applyProtection="1">
      <alignment horizontal="center" vertical="center"/>
      <protection hidden="1"/>
    </xf>
    <xf numFmtId="0" fontId="4" fillId="0" borderId="7" xfId="3" applyBorder="1" applyAlignment="1" applyProtection="1">
      <alignment horizontal="center" vertical="center"/>
      <protection hidden="1"/>
    </xf>
    <xf numFmtId="0" fontId="4" fillId="0" borderId="8" xfId="3" applyBorder="1" applyAlignment="1" applyProtection="1">
      <alignment horizontal="center" vertical="center"/>
      <protection hidden="1"/>
    </xf>
    <xf numFmtId="0" fontId="4" fillId="0" borderId="11" xfId="3" applyBorder="1" applyAlignment="1" applyProtection="1">
      <alignment horizontal="center" vertical="center"/>
      <protection hidden="1"/>
    </xf>
    <xf numFmtId="0" fontId="4" fillId="0" borderId="12" xfId="3" applyBorder="1" applyAlignment="1" applyProtection="1">
      <alignment horizontal="center" vertical="center"/>
      <protection hidden="1"/>
    </xf>
    <xf numFmtId="0" fontId="4" fillId="0" borderId="13" xfId="3" applyBorder="1" applyAlignment="1" applyProtection="1">
      <alignment horizontal="center" vertical="center"/>
      <protection hidden="1"/>
    </xf>
    <xf numFmtId="0" fontId="3" fillId="0" borderId="6" xfId="3" applyFont="1" applyBorder="1" applyAlignment="1" applyProtection="1">
      <alignment vertical="center"/>
      <protection hidden="1"/>
    </xf>
    <xf numFmtId="0" fontId="3" fillId="0" borderId="7" xfId="3" applyFont="1" applyBorder="1" applyAlignment="1" applyProtection="1">
      <alignment vertical="center"/>
      <protection hidden="1"/>
    </xf>
    <xf numFmtId="0" fontId="3" fillId="0" borderId="8" xfId="3" applyFont="1" applyBorder="1" applyAlignment="1" applyProtection="1">
      <alignment vertical="center"/>
      <protection hidden="1"/>
    </xf>
    <xf numFmtId="0" fontId="3" fillId="0" borderId="11" xfId="3" applyFont="1" applyBorder="1" applyAlignment="1" applyProtection="1">
      <alignment vertical="center"/>
      <protection hidden="1"/>
    </xf>
    <xf numFmtId="0" fontId="3" fillId="0" borderId="12" xfId="3" applyFont="1" applyBorder="1" applyAlignment="1" applyProtection="1">
      <alignment vertical="center"/>
      <protection hidden="1"/>
    </xf>
    <xf numFmtId="0" fontId="3" fillId="0" borderId="13" xfId="3" applyFont="1" applyBorder="1" applyAlignment="1" applyProtection="1">
      <alignment vertical="center"/>
      <protection hidden="1"/>
    </xf>
    <xf numFmtId="0" fontId="3" fillId="0" borderId="6" xfId="3" applyFont="1" applyBorder="1" applyAlignment="1" applyProtection="1">
      <alignment horizontal="center" vertical="center" wrapText="1"/>
      <protection hidden="1"/>
    </xf>
    <xf numFmtId="0" fontId="3" fillId="0" borderId="7" xfId="3" applyFont="1" applyBorder="1" applyAlignment="1" applyProtection="1">
      <alignment horizontal="center" vertical="center" wrapText="1"/>
      <protection hidden="1"/>
    </xf>
    <xf numFmtId="0" fontId="3" fillId="0" borderId="8" xfId="3" applyFont="1" applyBorder="1" applyAlignment="1" applyProtection="1">
      <alignment horizontal="center" vertical="center" wrapText="1"/>
      <protection hidden="1"/>
    </xf>
    <xf numFmtId="0" fontId="3" fillId="0" borderId="11" xfId="3" applyFont="1" applyBorder="1" applyAlignment="1" applyProtection="1">
      <alignment horizontal="center" vertical="center" wrapText="1"/>
      <protection hidden="1"/>
    </xf>
    <xf numFmtId="0" fontId="3" fillId="0" borderId="12" xfId="3" applyFont="1" applyBorder="1" applyAlignment="1" applyProtection="1">
      <alignment horizontal="center" vertical="center" wrapText="1"/>
      <protection hidden="1"/>
    </xf>
    <xf numFmtId="0" fontId="3" fillId="0" borderId="13" xfId="3" applyFont="1" applyBorder="1" applyAlignment="1" applyProtection="1">
      <alignment horizontal="center" vertical="center" wrapText="1"/>
      <protection hidden="1"/>
    </xf>
    <xf numFmtId="4" fontId="4" fillId="0" borderId="0" xfId="3" applyNumberFormat="1" applyAlignment="1">
      <alignment horizontal="left"/>
    </xf>
    <xf numFmtId="0" fontId="20" fillId="0" borderId="39" xfId="0" applyFont="1" applyBorder="1" applyAlignment="1" applyProtection="1">
      <alignment horizontal="center"/>
      <protection hidden="1"/>
    </xf>
    <xf numFmtId="0" fontId="20" fillId="0" borderId="40" xfId="0" applyFont="1" applyBorder="1" applyAlignment="1" applyProtection="1">
      <alignment horizontal="center"/>
      <protection hidden="1"/>
    </xf>
    <xf numFmtId="4" fontId="25" fillId="0" borderId="0" xfId="4" applyNumberFormat="1" applyBorder="1" applyAlignment="1" applyProtection="1">
      <alignment horizontal="left"/>
    </xf>
    <xf numFmtId="164" fontId="32" fillId="0" borderId="16" xfId="3" applyNumberFormat="1" applyFont="1" applyBorder="1" applyAlignment="1">
      <alignment horizontal="center"/>
    </xf>
    <xf numFmtId="164" fontId="32" fillId="0" borderId="17" xfId="3" applyNumberFormat="1" applyFont="1" applyBorder="1" applyAlignment="1">
      <alignment horizontal="center"/>
    </xf>
    <xf numFmtId="164" fontId="32" fillId="0" borderId="18" xfId="3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5">
    <cellStyle name="Comma" xfId="1" builtinId="3"/>
    <cellStyle name="Hyperlink" xfId="4" builtinId="8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colors>
    <mruColors>
      <color rgb="FFFB99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sfc.co.th/doc/Marginable.pdf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43"/>
  <sheetViews>
    <sheetView topLeftCell="A16" zoomScale="75" workbookViewId="0">
      <selection activeCell="E9" sqref="E9"/>
    </sheetView>
  </sheetViews>
  <sheetFormatPr defaultRowHeight="21.75" x14ac:dyDescent="0.5"/>
  <cols>
    <col min="1" max="1" width="30.85546875" style="6" customWidth="1"/>
    <col min="2" max="2" width="15.5703125" style="27" customWidth="1"/>
    <col min="3" max="3" width="8.85546875" style="28" customWidth="1"/>
    <col min="4" max="4" width="7.5703125" style="28" hidden="1" customWidth="1"/>
    <col min="5" max="5" width="33.140625" style="28" customWidth="1"/>
    <col min="6" max="6" width="7" style="6" hidden="1" customWidth="1"/>
    <col min="7" max="7" width="15.42578125" style="6" hidden="1" customWidth="1"/>
    <col min="8" max="8" width="9.28515625" style="6" hidden="1" customWidth="1"/>
    <col min="9" max="9" width="12.140625" style="6" hidden="1" customWidth="1"/>
    <col min="10" max="10" width="18" style="28" customWidth="1"/>
    <col min="11" max="11" width="9.28515625" style="6" hidden="1" customWidth="1"/>
    <col min="12" max="12" width="18" style="6" customWidth="1"/>
    <col min="13" max="13" width="0" style="6" hidden="1" customWidth="1"/>
    <col min="14" max="14" width="17" style="6" customWidth="1"/>
    <col min="15" max="15" width="0" style="6" hidden="1" customWidth="1"/>
    <col min="16" max="256" width="9.140625" style="6"/>
    <col min="257" max="257" width="30.85546875" style="6" customWidth="1"/>
    <col min="258" max="258" width="15.5703125" style="6" customWidth="1"/>
    <col min="259" max="259" width="8.85546875" style="6" customWidth="1"/>
    <col min="260" max="260" width="0" style="6" hidden="1" customWidth="1"/>
    <col min="261" max="261" width="33.140625" style="6" customWidth="1"/>
    <col min="262" max="265" width="0" style="6" hidden="1" customWidth="1"/>
    <col min="266" max="266" width="18" style="6" customWidth="1"/>
    <col min="267" max="267" width="0" style="6" hidden="1" customWidth="1"/>
    <col min="268" max="268" width="18" style="6" customWidth="1"/>
    <col min="269" max="269" width="0" style="6" hidden="1" customWidth="1"/>
    <col min="270" max="270" width="17" style="6" customWidth="1"/>
    <col min="271" max="271" width="0" style="6" hidden="1" customWidth="1"/>
    <col min="272" max="512" width="9.140625" style="6"/>
    <col min="513" max="513" width="30.85546875" style="6" customWidth="1"/>
    <col min="514" max="514" width="15.5703125" style="6" customWidth="1"/>
    <col min="515" max="515" width="8.85546875" style="6" customWidth="1"/>
    <col min="516" max="516" width="0" style="6" hidden="1" customWidth="1"/>
    <col min="517" max="517" width="33.140625" style="6" customWidth="1"/>
    <col min="518" max="521" width="0" style="6" hidden="1" customWidth="1"/>
    <col min="522" max="522" width="18" style="6" customWidth="1"/>
    <col min="523" max="523" width="0" style="6" hidden="1" customWidth="1"/>
    <col min="524" max="524" width="18" style="6" customWidth="1"/>
    <col min="525" max="525" width="0" style="6" hidden="1" customWidth="1"/>
    <col min="526" max="526" width="17" style="6" customWidth="1"/>
    <col min="527" max="527" width="0" style="6" hidden="1" customWidth="1"/>
    <col min="528" max="768" width="9.140625" style="6"/>
    <col min="769" max="769" width="30.85546875" style="6" customWidth="1"/>
    <col min="770" max="770" width="15.5703125" style="6" customWidth="1"/>
    <col min="771" max="771" width="8.85546875" style="6" customWidth="1"/>
    <col min="772" max="772" width="0" style="6" hidden="1" customWidth="1"/>
    <col min="773" max="773" width="33.140625" style="6" customWidth="1"/>
    <col min="774" max="777" width="0" style="6" hidden="1" customWidth="1"/>
    <col min="778" max="778" width="18" style="6" customWidth="1"/>
    <col min="779" max="779" width="0" style="6" hidden="1" customWidth="1"/>
    <col min="780" max="780" width="18" style="6" customWidth="1"/>
    <col min="781" max="781" width="0" style="6" hidden="1" customWidth="1"/>
    <col min="782" max="782" width="17" style="6" customWidth="1"/>
    <col min="783" max="783" width="0" style="6" hidden="1" customWidth="1"/>
    <col min="784" max="1024" width="9.140625" style="6"/>
    <col min="1025" max="1025" width="30.85546875" style="6" customWidth="1"/>
    <col min="1026" max="1026" width="15.5703125" style="6" customWidth="1"/>
    <col min="1027" max="1027" width="8.85546875" style="6" customWidth="1"/>
    <col min="1028" max="1028" width="0" style="6" hidden="1" customWidth="1"/>
    <col min="1029" max="1029" width="33.140625" style="6" customWidth="1"/>
    <col min="1030" max="1033" width="0" style="6" hidden="1" customWidth="1"/>
    <col min="1034" max="1034" width="18" style="6" customWidth="1"/>
    <col min="1035" max="1035" width="0" style="6" hidden="1" customWidth="1"/>
    <col min="1036" max="1036" width="18" style="6" customWidth="1"/>
    <col min="1037" max="1037" width="0" style="6" hidden="1" customWidth="1"/>
    <col min="1038" max="1038" width="17" style="6" customWidth="1"/>
    <col min="1039" max="1039" width="0" style="6" hidden="1" customWidth="1"/>
    <col min="1040" max="1280" width="9.140625" style="6"/>
    <col min="1281" max="1281" width="30.85546875" style="6" customWidth="1"/>
    <col min="1282" max="1282" width="15.5703125" style="6" customWidth="1"/>
    <col min="1283" max="1283" width="8.85546875" style="6" customWidth="1"/>
    <col min="1284" max="1284" width="0" style="6" hidden="1" customWidth="1"/>
    <col min="1285" max="1285" width="33.140625" style="6" customWidth="1"/>
    <col min="1286" max="1289" width="0" style="6" hidden="1" customWidth="1"/>
    <col min="1290" max="1290" width="18" style="6" customWidth="1"/>
    <col min="1291" max="1291" width="0" style="6" hidden="1" customWidth="1"/>
    <col min="1292" max="1292" width="18" style="6" customWidth="1"/>
    <col min="1293" max="1293" width="0" style="6" hidden="1" customWidth="1"/>
    <col min="1294" max="1294" width="17" style="6" customWidth="1"/>
    <col min="1295" max="1295" width="0" style="6" hidden="1" customWidth="1"/>
    <col min="1296" max="1536" width="9.140625" style="6"/>
    <col min="1537" max="1537" width="30.85546875" style="6" customWidth="1"/>
    <col min="1538" max="1538" width="15.5703125" style="6" customWidth="1"/>
    <col min="1539" max="1539" width="8.85546875" style="6" customWidth="1"/>
    <col min="1540" max="1540" width="0" style="6" hidden="1" customWidth="1"/>
    <col min="1541" max="1541" width="33.140625" style="6" customWidth="1"/>
    <col min="1542" max="1545" width="0" style="6" hidden="1" customWidth="1"/>
    <col min="1546" max="1546" width="18" style="6" customWidth="1"/>
    <col min="1547" max="1547" width="0" style="6" hidden="1" customWidth="1"/>
    <col min="1548" max="1548" width="18" style="6" customWidth="1"/>
    <col min="1549" max="1549" width="0" style="6" hidden="1" customWidth="1"/>
    <col min="1550" max="1550" width="17" style="6" customWidth="1"/>
    <col min="1551" max="1551" width="0" style="6" hidden="1" customWidth="1"/>
    <col min="1552" max="1792" width="9.140625" style="6"/>
    <col min="1793" max="1793" width="30.85546875" style="6" customWidth="1"/>
    <col min="1794" max="1794" width="15.5703125" style="6" customWidth="1"/>
    <col min="1795" max="1795" width="8.85546875" style="6" customWidth="1"/>
    <col min="1796" max="1796" width="0" style="6" hidden="1" customWidth="1"/>
    <col min="1797" max="1797" width="33.140625" style="6" customWidth="1"/>
    <col min="1798" max="1801" width="0" style="6" hidden="1" customWidth="1"/>
    <col min="1802" max="1802" width="18" style="6" customWidth="1"/>
    <col min="1803" max="1803" width="0" style="6" hidden="1" customWidth="1"/>
    <col min="1804" max="1804" width="18" style="6" customWidth="1"/>
    <col min="1805" max="1805" width="0" style="6" hidden="1" customWidth="1"/>
    <col min="1806" max="1806" width="17" style="6" customWidth="1"/>
    <col min="1807" max="1807" width="0" style="6" hidden="1" customWidth="1"/>
    <col min="1808" max="2048" width="9.140625" style="6"/>
    <col min="2049" max="2049" width="30.85546875" style="6" customWidth="1"/>
    <col min="2050" max="2050" width="15.5703125" style="6" customWidth="1"/>
    <col min="2051" max="2051" width="8.85546875" style="6" customWidth="1"/>
    <col min="2052" max="2052" width="0" style="6" hidden="1" customWidth="1"/>
    <col min="2053" max="2053" width="33.140625" style="6" customWidth="1"/>
    <col min="2054" max="2057" width="0" style="6" hidden="1" customWidth="1"/>
    <col min="2058" max="2058" width="18" style="6" customWidth="1"/>
    <col min="2059" max="2059" width="0" style="6" hidden="1" customWidth="1"/>
    <col min="2060" max="2060" width="18" style="6" customWidth="1"/>
    <col min="2061" max="2061" width="0" style="6" hidden="1" customWidth="1"/>
    <col min="2062" max="2062" width="17" style="6" customWidth="1"/>
    <col min="2063" max="2063" width="0" style="6" hidden="1" customWidth="1"/>
    <col min="2064" max="2304" width="9.140625" style="6"/>
    <col min="2305" max="2305" width="30.85546875" style="6" customWidth="1"/>
    <col min="2306" max="2306" width="15.5703125" style="6" customWidth="1"/>
    <col min="2307" max="2307" width="8.85546875" style="6" customWidth="1"/>
    <col min="2308" max="2308" width="0" style="6" hidden="1" customWidth="1"/>
    <col min="2309" max="2309" width="33.140625" style="6" customWidth="1"/>
    <col min="2310" max="2313" width="0" style="6" hidden="1" customWidth="1"/>
    <col min="2314" max="2314" width="18" style="6" customWidth="1"/>
    <col min="2315" max="2315" width="0" style="6" hidden="1" customWidth="1"/>
    <col min="2316" max="2316" width="18" style="6" customWidth="1"/>
    <col min="2317" max="2317" width="0" style="6" hidden="1" customWidth="1"/>
    <col min="2318" max="2318" width="17" style="6" customWidth="1"/>
    <col min="2319" max="2319" width="0" style="6" hidden="1" customWidth="1"/>
    <col min="2320" max="2560" width="9.140625" style="6"/>
    <col min="2561" max="2561" width="30.85546875" style="6" customWidth="1"/>
    <col min="2562" max="2562" width="15.5703125" style="6" customWidth="1"/>
    <col min="2563" max="2563" width="8.85546875" style="6" customWidth="1"/>
    <col min="2564" max="2564" width="0" style="6" hidden="1" customWidth="1"/>
    <col min="2565" max="2565" width="33.140625" style="6" customWidth="1"/>
    <col min="2566" max="2569" width="0" style="6" hidden="1" customWidth="1"/>
    <col min="2570" max="2570" width="18" style="6" customWidth="1"/>
    <col min="2571" max="2571" width="0" style="6" hidden="1" customWidth="1"/>
    <col min="2572" max="2572" width="18" style="6" customWidth="1"/>
    <col min="2573" max="2573" width="0" style="6" hidden="1" customWidth="1"/>
    <col min="2574" max="2574" width="17" style="6" customWidth="1"/>
    <col min="2575" max="2575" width="0" style="6" hidden="1" customWidth="1"/>
    <col min="2576" max="2816" width="9.140625" style="6"/>
    <col min="2817" max="2817" width="30.85546875" style="6" customWidth="1"/>
    <col min="2818" max="2818" width="15.5703125" style="6" customWidth="1"/>
    <col min="2819" max="2819" width="8.85546875" style="6" customWidth="1"/>
    <col min="2820" max="2820" width="0" style="6" hidden="1" customWidth="1"/>
    <col min="2821" max="2821" width="33.140625" style="6" customWidth="1"/>
    <col min="2822" max="2825" width="0" style="6" hidden="1" customWidth="1"/>
    <col min="2826" max="2826" width="18" style="6" customWidth="1"/>
    <col min="2827" max="2827" width="0" style="6" hidden="1" customWidth="1"/>
    <col min="2828" max="2828" width="18" style="6" customWidth="1"/>
    <col min="2829" max="2829" width="0" style="6" hidden="1" customWidth="1"/>
    <col min="2830" max="2830" width="17" style="6" customWidth="1"/>
    <col min="2831" max="2831" width="0" style="6" hidden="1" customWidth="1"/>
    <col min="2832" max="3072" width="9.140625" style="6"/>
    <col min="3073" max="3073" width="30.85546875" style="6" customWidth="1"/>
    <col min="3074" max="3074" width="15.5703125" style="6" customWidth="1"/>
    <col min="3075" max="3075" width="8.85546875" style="6" customWidth="1"/>
    <col min="3076" max="3076" width="0" style="6" hidden="1" customWidth="1"/>
    <col min="3077" max="3077" width="33.140625" style="6" customWidth="1"/>
    <col min="3078" max="3081" width="0" style="6" hidden="1" customWidth="1"/>
    <col min="3082" max="3082" width="18" style="6" customWidth="1"/>
    <col min="3083" max="3083" width="0" style="6" hidden="1" customWidth="1"/>
    <col min="3084" max="3084" width="18" style="6" customWidth="1"/>
    <col min="3085" max="3085" width="0" style="6" hidden="1" customWidth="1"/>
    <col min="3086" max="3086" width="17" style="6" customWidth="1"/>
    <col min="3087" max="3087" width="0" style="6" hidden="1" customWidth="1"/>
    <col min="3088" max="3328" width="9.140625" style="6"/>
    <col min="3329" max="3329" width="30.85546875" style="6" customWidth="1"/>
    <col min="3330" max="3330" width="15.5703125" style="6" customWidth="1"/>
    <col min="3331" max="3331" width="8.85546875" style="6" customWidth="1"/>
    <col min="3332" max="3332" width="0" style="6" hidden="1" customWidth="1"/>
    <col min="3333" max="3333" width="33.140625" style="6" customWidth="1"/>
    <col min="3334" max="3337" width="0" style="6" hidden="1" customWidth="1"/>
    <col min="3338" max="3338" width="18" style="6" customWidth="1"/>
    <col min="3339" max="3339" width="0" style="6" hidden="1" customWidth="1"/>
    <col min="3340" max="3340" width="18" style="6" customWidth="1"/>
    <col min="3341" max="3341" width="0" style="6" hidden="1" customWidth="1"/>
    <col min="3342" max="3342" width="17" style="6" customWidth="1"/>
    <col min="3343" max="3343" width="0" style="6" hidden="1" customWidth="1"/>
    <col min="3344" max="3584" width="9.140625" style="6"/>
    <col min="3585" max="3585" width="30.85546875" style="6" customWidth="1"/>
    <col min="3586" max="3586" width="15.5703125" style="6" customWidth="1"/>
    <col min="3587" max="3587" width="8.85546875" style="6" customWidth="1"/>
    <col min="3588" max="3588" width="0" style="6" hidden="1" customWidth="1"/>
    <col min="3589" max="3589" width="33.140625" style="6" customWidth="1"/>
    <col min="3590" max="3593" width="0" style="6" hidden="1" customWidth="1"/>
    <col min="3594" max="3594" width="18" style="6" customWidth="1"/>
    <col min="3595" max="3595" width="0" style="6" hidden="1" customWidth="1"/>
    <col min="3596" max="3596" width="18" style="6" customWidth="1"/>
    <col min="3597" max="3597" width="0" style="6" hidden="1" customWidth="1"/>
    <col min="3598" max="3598" width="17" style="6" customWidth="1"/>
    <col min="3599" max="3599" width="0" style="6" hidden="1" customWidth="1"/>
    <col min="3600" max="3840" width="9.140625" style="6"/>
    <col min="3841" max="3841" width="30.85546875" style="6" customWidth="1"/>
    <col min="3842" max="3842" width="15.5703125" style="6" customWidth="1"/>
    <col min="3843" max="3843" width="8.85546875" style="6" customWidth="1"/>
    <col min="3844" max="3844" width="0" style="6" hidden="1" customWidth="1"/>
    <col min="3845" max="3845" width="33.140625" style="6" customWidth="1"/>
    <col min="3846" max="3849" width="0" style="6" hidden="1" customWidth="1"/>
    <col min="3850" max="3850" width="18" style="6" customWidth="1"/>
    <col min="3851" max="3851" width="0" style="6" hidden="1" customWidth="1"/>
    <col min="3852" max="3852" width="18" style="6" customWidth="1"/>
    <col min="3853" max="3853" width="0" style="6" hidden="1" customWidth="1"/>
    <col min="3854" max="3854" width="17" style="6" customWidth="1"/>
    <col min="3855" max="3855" width="0" style="6" hidden="1" customWidth="1"/>
    <col min="3856" max="4096" width="9.140625" style="6"/>
    <col min="4097" max="4097" width="30.85546875" style="6" customWidth="1"/>
    <col min="4098" max="4098" width="15.5703125" style="6" customWidth="1"/>
    <col min="4099" max="4099" width="8.85546875" style="6" customWidth="1"/>
    <col min="4100" max="4100" width="0" style="6" hidden="1" customWidth="1"/>
    <col min="4101" max="4101" width="33.140625" style="6" customWidth="1"/>
    <col min="4102" max="4105" width="0" style="6" hidden="1" customWidth="1"/>
    <col min="4106" max="4106" width="18" style="6" customWidth="1"/>
    <col min="4107" max="4107" width="0" style="6" hidden="1" customWidth="1"/>
    <col min="4108" max="4108" width="18" style="6" customWidth="1"/>
    <col min="4109" max="4109" width="0" style="6" hidden="1" customWidth="1"/>
    <col min="4110" max="4110" width="17" style="6" customWidth="1"/>
    <col min="4111" max="4111" width="0" style="6" hidden="1" customWidth="1"/>
    <col min="4112" max="4352" width="9.140625" style="6"/>
    <col min="4353" max="4353" width="30.85546875" style="6" customWidth="1"/>
    <col min="4354" max="4354" width="15.5703125" style="6" customWidth="1"/>
    <col min="4355" max="4355" width="8.85546875" style="6" customWidth="1"/>
    <col min="4356" max="4356" width="0" style="6" hidden="1" customWidth="1"/>
    <col min="4357" max="4357" width="33.140625" style="6" customWidth="1"/>
    <col min="4358" max="4361" width="0" style="6" hidden="1" customWidth="1"/>
    <col min="4362" max="4362" width="18" style="6" customWidth="1"/>
    <col min="4363" max="4363" width="0" style="6" hidden="1" customWidth="1"/>
    <col min="4364" max="4364" width="18" style="6" customWidth="1"/>
    <col min="4365" max="4365" width="0" style="6" hidden="1" customWidth="1"/>
    <col min="4366" max="4366" width="17" style="6" customWidth="1"/>
    <col min="4367" max="4367" width="0" style="6" hidden="1" customWidth="1"/>
    <col min="4368" max="4608" width="9.140625" style="6"/>
    <col min="4609" max="4609" width="30.85546875" style="6" customWidth="1"/>
    <col min="4610" max="4610" width="15.5703125" style="6" customWidth="1"/>
    <col min="4611" max="4611" width="8.85546875" style="6" customWidth="1"/>
    <col min="4612" max="4612" width="0" style="6" hidden="1" customWidth="1"/>
    <col min="4613" max="4613" width="33.140625" style="6" customWidth="1"/>
    <col min="4614" max="4617" width="0" style="6" hidden="1" customWidth="1"/>
    <col min="4618" max="4618" width="18" style="6" customWidth="1"/>
    <col min="4619" max="4619" width="0" style="6" hidden="1" customWidth="1"/>
    <col min="4620" max="4620" width="18" style="6" customWidth="1"/>
    <col min="4621" max="4621" width="0" style="6" hidden="1" customWidth="1"/>
    <col min="4622" max="4622" width="17" style="6" customWidth="1"/>
    <col min="4623" max="4623" width="0" style="6" hidden="1" customWidth="1"/>
    <col min="4624" max="4864" width="9.140625" style="6"/>
    <col min="4865" max="4865" width="30.85546875" style="6" customWidth="1"/>
    <col min="4866" max="4866" width="15.5703125" style="6" customWidth="1"/>
    <col min="4867" max="4867" width="8.85546875" style="6" customWidth="1"/>
    <col min="4868" max="4868" width="0" style="6" hidden="1" customWidth="1"/>
    <col min="4869" max="4869" width="33.140625" style="6" customWidth="1"/>
    <col min="4870" max="4873" width="0" style="6" hidden="1" customWidth="1"/>
    <col min="4874" max="4874" width="18" style="6" customWidth="1"/>
    <col min="4875" max="4875" width="0" style="6" hidden="1" customWidth="1"/>
    <col min="4876" max="4876" width="18" style="6" customWidth="1"/>
    <col min="4877" max="4877" width="0" style="6" hidden="1" customWidth="1"/>
    <col min="4878" max="4878" width="17" style="6" customWidth="1"/>
    <col min="4879" max="4879" width="0" style="6" hidden="1" customWidth="1"/>
    <col min="4880" max="5120" width="9.140625" style="6"/>
    <col min="5121" max="5121" width="30.85546875" style="6" customWidth="1"/>
    <col min="5122" max="5122" width="15.5703125" style="6" customWidth="1"/>
    <col min="5123" max="5123" width="8.85546875" style="6" customWidth="1"/>
    <col min="5124" max="5124" width="0" style="6" hidden="1" customWidth="1"/>
    <col min="5125" max="5125" width="33.140625" style="6" customWidth="1"/>
    <col min="5126" max="5129" width="0" style="6" hidden="1" customWidth="1"/>
    <col min="5130" max="5130" width="18" style="6" customWidth="1"/>
    <col min="5131" max="5131" width="0" style="6" hidden="1" customWidth="1"/>
    <col min="5132" max="5132" width="18" style="6" customWidth="1"/>
    <col min="5133" max="5133" width="0" style="6" hidden="1" customWidth="1"/>
    <col min="5134" max="5134" width="17" style="6" customWidth="1"/>
    <col min="5135" max="5135" width="0" style="6" hidden="1" customWidth="1"/>
    <col min="5136" max="5376" width="9.140625" style="6"/>
    <col min="5377" max="5377" width="30.85546875" style="6" customWidth="1"/>
    <col min="5378" max="5378" width="15.5703125" style="6" customWidth="1"/>
    <col min="5379" max="5379" width="8.85546875" style="6" customWidth="1"/>
    <col min="5380" max="5380" width="0" style="6" hidden="1" customWidth="1"/>
    <col min="5381" max="5381" width="33.140625" style="6" customWidth="1"/>
    <col min="5382" max="5385" width="0" style="6" hidden="1" customWidth="1"/>
    <col min="5386" max="5386" width="18" style="6" customWidth="1"/>
    <col min="5387" max="5387" width="0" style="6" hidden="1" customWidth="1"/>
    <col min="5388" max="5388" width="18" style="6" customWidth="1"/>
    <col min="5389" max="5389" width="0" style="6" hidden="1" customWidth="1"/>
    <col min="5390" max="5390" width="17" style="6" customWidth="1"/>
    <col min="5391" max="5391" width="0" style="6" hidden="1" customWidth="1"/>
    <col min="5392" max="5632" width="9.140625" style="6"/>
    <col min="5633" max="5633" width="30.85546875" style="6" customWidth="1"/>
    <col min="5634" max="5634" width="15.5703125" style="6" customWidth="1"/>
    <col min="5635" max="5635" width="8.85546875" style="6" customWidth="1"/>
    <col min="5636" max="5636" width="0" style="6" hidden="1" customWidth="1"/>
    <col min="5637" max="5637" width="33.140625" style="6" customWidth="1"/>
    <col min="5638" max="5641" width="0" style="6" hidden="1" customWidth="1"/>
    <col min="5642" max="5642" width="18" style="6" customWidth="1"/>
    <col min="5643" max="5643" width="0" style="6" hidden="1" customWidth="1"/>
    <col min="5644" max="5644" width="18" style="6" customWidth="1"/>
    <col min="5645" max="5645" width="0" style="6" hidden="1" customWidth="1"/>
    <col min="5646" max="5646" width="17" style="6" customWidth="1"/>
    <col min="5647" max="5647" width="0" style="6" hidden="1" customWidth="1"/>
    <col min="5648" max="5888" width="9.140625" style="6"/>
    <col min="5889" max="5889" width="30.85546875" style="6" customWidth="1"/>
    <col min="5890" max="5890" width="15.5703125" style="6" customWidth="1"/>
    <col min="5891" max="5891" width="8.85546875" style="6" customWidth="1"/>
    <col min="5892" max="5892" width="0" style="6" hidden="1" customWidth="1"/>
    <col min="5893" max="5893" width="33.140625" style="6" customWidth="1"/>
    <col min="5894" max="5897" width="0" style="6" hidden="1" customWidth="1"/>
    <col min="5898" max="5898" width="18" style="6" customWidth="1"/>
    <col min="5899" max="5899" width="0" style="6" hidden="1" customWidth="1"/>
    <col min="5900" max="5900" width="18" style="6" customWidth="1"/>
    <col min="5901" max="5901" width="0" style="6" hidden="1" customWidth="1"/>
    <col min="5902" max="5902" width="17" style="6" customWidth="1"/>
    <col min="5903" max="5903" width="0" style="6" hidden="1" customWidth="1"/>
    <col min="5904" max="6144" width="9.140625" style="6"/>
    <col min="6145" max="6145" width="30.85546875" style="6" customWidth="1"/>
    <col min="6146" max="6146" width="15.5703125" style="6" customWidth="1"/>
    <col min="6147" max="6147" width="8.85546875" style="6" customWidth="1"/>
    <col min="6148" max="6148" width="0" style="6" hidden="1" customWidth="1"/>
    <col min="6149" max="6149" width="33.140625" style="6" customWidth="1"/>
    <col min="6150" max="6153" width="0" style="6" hidden="1" customWidth="1"/>
    <col min="6154" max="6154" width="18" style="6" customWidth="1"/>
    <col min="6155" max="6155" width="0" style="6" hidden="1" customWidth="1"/>
    <col min="6156" max="6156" width="18" style="6" customWidth="1"/>
    <col min="6157" max="6157" width="0" style="6" hidden="1" customWidth="1"/>
    <col min="6158" max="6158" width="17" style="6" customWidth="1"/>
    <col min="6159" max="6159" width="0" style="6" hidden="1" customWidth="1"/>
    <col min="6160" max="6400" width="9.140625" style="6"/>
    <col min="6401" max="6401" width="30.85546875" style="6" customWidth="1"/>
    <col min="6402" max="6402" width="15.5703125" style="6" customWidth="1"/>
    <col min="6403" max="6403" width="8.85546875" style="6" customWidth="1"/>
    <col min="6404" max="6404" width="0" style="6" hidden="1" customWidth="1"/>
    <col min="6405" max="6405" width="33.140625" style="6" customWidth="1"/>
    <col min="6406" max="6409" width="0" style="6" hidden="1" customWidth="1"/>
    <col min="6410" max="6410" width="18" style="6" customWidth="1"/>
    <col min="6411" max="6411" width="0" style="6" hidden="1" customWidth="1"/>
    <col min="6412" max="6412" width="18" style="6" customWidth="1"/>
    <col min="6413" max="6413" width="0" style="6" hidden="1" customWidth="1"/>
    <col min="6414" max="6414" width="17" style="6" customWidth="1"/>
    <col min="6415" max="6415" width="0" style="6" hidden="1" customWidth="1"/>
    <col min="6416" max="6656" width="9.140625" style="6"/>
    <col min="6657" max="6657" width="30.85546875" style="6" customWidth="1"/>
    <col min="6658" max="6658" width="15.5703125" style="6" customWidth="1"/>
    <col min="6659" max="6659" width="8.85546875" style="6" customWidth="1"/>
    <col min="6660" max="6660" width="0" style="6" hidden="1" customWidth="1"/>
    <col min="6661" max="6661" width="33.140625" style="6" customWidth="1"/>
    <col min="6662" max="6665" width="0" style="6" hidden="1" customWidth="1"/>
    <col min="6666" max="6666" width="18" style="6" customWidth="1"/>
    <col min="6667" max="6667" width="0" style="6" hidden="1" customWidth="1"/>
    <col min="6668" max="6668" width="18" style="6" customWidth="1"/>
    <col min="6669" max="6669" width="0" style="6" hidden="1" customWidth="1"/>
    <col min="6670" max="6670" width="17" style="6" customWidth="1"/>
    <col min="6671" max="6671" width="0" style="6" hidden="1" customWidth="1"/>
    <col min="6672" max="6912" width="9.140625" style="6"/>
    <col min="6913" max="6913" width="30.85546875" style="6" customWidth="1"/>
    <col min="6914" max="6914" width="15.5703125" style="6" customWidth="1"/>
    <col min="6915" max="6915" width="8.85546875" style="6" customWidth="1"/>
    <col min="6916" max="6916" width="0" style="6" hidden="1" customWidth="1"/>
    <col min="6917" max="6917" width="33.140625" style="6" customWidth="1"/>
    <col min="6918" max="6921" width="0" style="6" hidden="1" customWidth="1"/>
    <col min="6922" max="6922" width="18" style="6" customWidth="1"/>
    <col min="6923" max="6923" width="0" style="6" hidden="1" customWidth="1"/>
    <col min="6924" max="6924" width="18" style="6" customWidth="1"/>
    <col min="6925" max="6925" width="0" style="6" hidden="1" customWidth="1"/>
    <col min="6926" max="6926" width="17" style="6" customWidth="1"/>
    <col min="6927" max="6927" width="0" style="6" hidden="1" customWidth="1"/>
    <col min="6928" max="7168" width="9.140625" style="6"/>
    <col min="7169" max="7169" width="30.85546875" style="6" customWidth="1"/>
    <col min="7170" max="7170" width="15.5703125" style="6" customWidth="1"/>
    <col min="7171" max="7171" width="8.85546875" style="6" customWidth="1"/>
    <col min="7172" max="7172" width="0" style="6" hidden="1" customWidth="1"/>
    <col min="7173" max="7173" width="33.140625" style="6" customWidth="1"/>
    <col min="7174" max="7177" width="0" style="6" hidden="1" customWidth="1"/>
    <col min="7178" max="7178" width="18" style="6" customWidth="1"/>
    <col min="7179" max="7179" width="0" style="6" hidden="1" customWidth="1"/>
    <col min="7180" max="7180" width="18" style="6" customWidth="1"/>
    <col min="7181" max="7181" width="0" style="6" hidden="1" customWidth="1"/>
    <col min="7182" max="7182" width="17" style="6" customWidth="1"/>
    <col min="7183" max="7183" width="0" style="6" hidden="1" customWidth="1"/>
    <col min="7184" max="7424" width="9.140625" style="6"/>
    <col min="7425" max="7425" width="30.85546875" style="6" customWidth="1"/>
    <col min="7426" max="7426" width="15.5703125" style="6" customWidth="1"/>
    <col min="7427" max="7427" width="8.85546875" style="6" customWidth="1"/>
    <col min="7428" max="7428" width="0" style="6" hidden="1" customWidth="1"/>
    <col min="7429" max="7429" width="33.140625" style="6" customWidth="1"/>
    <col min="7430" max="7433" width="0" style="6" hidden="1" customWidth="1"/>
    <col min="7434" max="7434" width="18" style="6" customWidth="1"/>
    <col min="7435" max="7435" width="0" style="6" hidden="1" customWidth="1"/>
    <col min="7436" max="7436" width="18" style="6" customWidth="1"/>
    <col min="7437" max="7437" width="0" style="6" hidden="1" customWidth="1"/>
    <col min="7438" max="7438" width="17" style="6" customWidth="1"/>
    <col min="7439" max="7439" width="0" style="6" hidden="1" customWidth="1"/>
    <col min="7440" max="7680" width="9.140625" style="6"/>
    <col min="7681" max="7681" width="30.85546875" style="6" customWidth="1"/>
    <col min="7682" max="7682" width="15.5703125" style="6" customWidth="1"/>
    <col min="7683" max="7683" width="8.85546875" style="6" customWidth="1"/>
    <col min="7684" max="7684" width="0" style="6" hidden="1" customWidth="1"/>
    <col min="7685" max="7685" width="33.140625" style="6" customWidth="1"/>
    <col min="7686" max="7689" width="0" style="6" hidden="1" customWidth="1"/>
    <col min="7690" max="7690" width="18" style="6" customWidth="1"/>
    <col min="7691" max="7691" width="0" style="6" hidden="1" customWidth="1"/>
    <col min="7692" max="7692" width="18" style="6" customWidth="1"/>
    <col min="7693" max="7693" width="0" style="6" hidden="1" customWidth="1"/>
    <col min="7694" max="7694" width="17" style="6" customWidth="1"/>
    <col min="7695" max="7695" width="0" style="6" hidden="1" customWidth="1"/>
    <col min="7696" max="7936" width="9.140625" style="6"/>
    <col min="7937" max="7937" width="30.85546875" style="6" customWidth="1"/>
    <col min="7938" max="7938" width="15.5703125" style="6" customWidth="1"/>
    <col min="7939" max="7939" width="8.85546875" style="6" customWidth="1"/>
    <col min="7940" max="7940" width="0" style="6" hidden="1" customWidth="1"/>
    <col min="7941" max="7941" width="33.140625" style="6" customWidth="1"/>
    <col min="7942" max="7945" width="0" style="6" hidden="1" customWidth="1"/>
    <col min="7946" max="7946" width="18" style="6" customWidth="1"/>
    <col min="7947" max="7947" width="0" style="6" hidden="1" customWidth="1"/>
    <col min="7948" max="7948" width="18" style="6" customWidth="1"/>
    <col min="7949" max="7949" width="0" style="6" hidden="1" customWidth="1"/>
    <col min="7950" max="7950" width="17" style="6" customWidth="1"/>
    <col min="7951" max="7951" width="0" style="6" hidden="1" customWidth="1"/>
    <col min="7952" max="8192" width="9.140625" style="6"/>
    <col min="8193" max="8193" width="30.85546875" style="6" customWidth="1"/>
    <col min="8194" max="8194" width="15.5703125" style="6" customWidth="1"/>
    <col min="8195" max="8195" width="8.85546875" style="6" customWidth="1"/>
    <col min="8196" max="8196" width="0" style="6" hidden="1" customWidth="1"/>
    <col min="8197" max="8197" width="33.140625" style="6" customWidth="1"/>
    <col min="8198" max="8201" width="0" style="6" hidden="1" customWidth="1"/>
    <col min="8202" max="8202" width="18" style="6" customWidth="1"/>
    <col min="8203" max="8203" width="0" style="6" hidden="1" customWidth="1"/>
    <col min="8204" max="8204" width="18" style="6" customWidth="1"/>
    <col min="8205" max="8205" width="0" style="6" hidden="1" customWidth="1"/>
    <col min="8206" max="8206" width="17" style="6" customWidth="1"/>
    <col min="8207" max="8207" width="0" style="6" hidden="1" customWidth="1"/>
    <col min="8208" max="8448" width="9.140625" style="6"/>
    <col min="8449" max="8449" width="30.85546875" style="6" customWidth="1"/>
    <col min="8450" max="8450" width="15.5703125" style="6" customWidth="1"/>
    <col min="8451" max="8451" width="8.85546875" style="6" customWidth="1"/>
    <col min="8452" max="8452" width="0" style="6" hidden="1" customWidth="1"/>
    <col min="8453" max="8453" width="33.140625" style="6" customWidth="1"/>
    <col min="8454" max="8457" width="0" style="6" hidden="1" customWidth="1"/>
    <col min="8458" max="8458" width="18" style="6" customWidth="1"/>
    <col min="8459" max="8459" width="0" style="6" hidden="1" customWidth="1"/>
    <col min="8460" max="8460" width="18" style="6" customWidth="1"/>
    <col min="8461" max="8461" width="0" style="6" hidden="1" customWidth="1"/>
    <col min="8462" max="8462" width="17" style="6" customWidth="1"/>
    <col min="8463" max="8463" width="0" style="6" hidden="1" customWidth="1"/>
    <col min="8464" max="8704" width="9.140625" style="6"/>
    <col min="8705" max="8705" width="30.85546875" style="6" customWidth="1"/>
    <col min="8706" max="8706" width="15.5703125" style="6" customWidth="1"/>
    <col min="8707" max="8707" width="8.85546875" style="6" customWidth="1"/>
    <col min="8708" max="8708" width="0" style="6" hidden="1" customWidth="1"/>
    <col min="8709" max="8709" width="33.140625" style="6" customWidth="1"/>
    <col min="8710" max="8713" width="0" style="6" hidden="1" customWidth="1"/>
    <col min="8714" max="8714" width="18" style="6" customWidth="1"/>
    <col min="8715" max="8715" width="0" style="6" hidden="1" customWidth="1"/>
    <col min="8716" max="8716" width="18" style="6" customWidth="1"/>
    <col min="8717" max="8717" width="0" style="6" hidden="1" customWidth="1"/>
    <col min="8718" max="8718" width="17" style="6" customWidth="1"/>
    <col min="8719" max="8719" width="0" style="6" hidden="1" customWidth="1"/>
    <col min="8720" max="8960" width="9.140625" style="6"/>
    <col min="8961" max="8961" width="30.85546875" style="6" customWidth="1"/>
    <col min="8962" max="8962" width="15.5703125" style="6" customWidth="1"/>
    <col min="8963" max="8963" width="8.85546875" style="6" customWidth="1"/>
    <col min="8964" max="8964" width="0" style="6" hidden="1" customWidth="1"/>
    <col min="8965" max="8965" width="33.140625" style="6" customWidth="1"/>
    <col min="8966" max="8969" width="0" style="6" hidden="1" customWidth="1"/>
    <col min="8970" max="8970" width="18" style="6" customWidth="1"/>
    <col min="8971" max="8971" width="0" style="6" hidden="1" customWidth="1"/>
    <col min="8972" max="8972" width="18" style="6" customWidth="1"/>
    <col min="8973" max="8973" width="0" style="6" hidden="1" customWidth="1"/>
    <col min="8974" max="8974" width="17" style="6" customWidth="1"/>
    <col min="8975" max="8975" width="0" style="6" hidden="1" customWidth="1"/>
    <col min="8976" max="9216" width="9.140625" style="6"/>
    <col min="9217" max="9217" width="30.85546875" style="6" customWidth="1"/>
    <col min="9218" max="9218" width="15.5703125" style="6" customWidth="1"/>
    <col min="9219" max="9219" width="8.85546875" style="6" customWidth="1"/>
    <col min="9220" max="9220" width="0" style="6" hidden="1" customWidth="1"/>
    <col min="9221" max="9221" width="33.140625" style="6" customWidth="1"/>
    <col min="9222" max="9225" width="0" style="6" hidden="1" customWidth="1"/>
    <col min="9226" max="9226" width="18" style="6" customWidth="1"/>
    <col min="9227" max="9227" width="0" style="6" hidden="1" customWidth="1"/>
    <col min="9228" max="9228" width="18" style="6" customWidth="1"/>
    <col min="9229" max="9229" width="0" style="6" hidden="1" customWidth="1"/>
    <col min="9230" max="9230" width="17" style="6" customWidth="1"/>
    <col min="9231" max="9231" width="0" style="6" hidden="1" customWidth="1"/>
    <col min="9232" max="9472" width="9.140625" style="6"/>
    <col min="9473" max="9473" width="30.85546875" style="6" customWidth="1"/>
    <col min="9474" max="9474" width="15.5703125" style="6" customWidth="1"/>
    <col min="9475" max="9475" width="8.85546875" style="6" customWidth="1"/>
    <col min="9476" max="9476" width="0" style="6" hidden="1" customWidth="1"/>
    <col min="9477" max="9477" width="33.140625" style="6" customWidth="1"/>
    <col min="9478" max="9481" width="0" style="6" hidden="1" customWidth="1"/>
    <col min="9482" max="9482" width="18" style="6" customWidth="1"/>
    <col min="9483" max="9483" width="0" style="6" hidden="1" customWidth="1"/>
    <col min="9484" max="9484" width="18" style="6" customWidth="1"/>
    <col min="9485" max="9485" width="0" style="6" hidden="1" customWidth="1"/>
    <col min="9486" max="9486" width="17" style="6" customWidth="1"/>
    <col min="9487" max="9487" width="0" style="6" hidden="1" customWidth="1"/>
    <col min="9488" max="9728" width="9.140625" style="6"/>
    <col min="9729" max="9729" width="30.85546875" style="6" customWidth="1"/>
    <col min="9730" max="9730" width="15.5703125" style="6" customWidth="1"/>
    <col min="9731" max="9731" width="8.85546875" style="6" customWidth="1"/>
    <col min="9732" max="9732" width="0" style="6" hidden="1" customWidth="1"/>
    <col min="9733" max="9733" width="33.140625" style="6" customWidth="1"/>
    <col min="9734" max="9737" width="0" style="6" hidden="1" customWidth="1"/>
    <col min="9738" max="9738" width="18" style="6" customWidth="1"/>
    <col min="9739" max="9739" width="0" style="6" hidden="1" customWidth="1"/>
    <col min="9740" max="9740" width="18" style="6" customWidth="1"/>
    <col min="9741" max="9741" width="0" style="6" hidden="1" customWidth="1"/>
    <col min="9742" max="9742" width="17" style="6" customWidth="1"/>
    <col min="9743" max="9743" width="0" style="6" hidden="1" customWidth="1"/>
    <col min="9744" max="9984" width="9.140625" style="6"/>
    <col min="9985" max="9985" width="30.85546875" style="6" customWidth="1"/>
    <col min="9986" max="9986" width="15.5703125" style="6" customWidth="1"/>
    <col min="9987" max="9987" width="8.85546875" style="6" customWidth="1"/>
    <col min="9988" max="9988" width="0" style="6" hidden="1" customWidth="1"/>
    <col min="9989" max="9989" width="33.140625" style="6" customWidth="1"/>
    <col min="9990" max="9993" width="0" style="6" hidden="1" customWidth="1"/>
    <col min="9994" max="9994" width="18" style="6" customWidth="1"/>
    <col min="9995" max="9995" width="0" style="6" hidden="1" customWidth="1"/>
    <col min="9996" max="9996" width="18" style="6" customWidth="1"/>
    <col min="9997" max="9997" width="0" style="6" hidden="1" customWidth="1"/>
    <col min="9998" max="9998" width="17" style="6" customWidth="1"/>
    <col min="9999" max="9999" width="0" style="6" hidden="1" customWidth="1"/>
    <col min="10000" max="10240" width="9.140625" style="6"/>
    <col min="10241" max="10241" width="30.85546875" style="6" customWidth="1"/>
    <col min="10242" max="10242" width="15.5703125" style="6" customWidth="1"/>
    <col min="10243" max="10243" width="8.85546875" style="6" customWidth="1"/>
    <col min="10244" max="10244" width="0" style="6" hidden="1" customWidth="1"/>
    <col min="10245" max="10245" width="33.140625" style="6" customWidth="1"/>
    <col min="10246" max="10249" width="0" style="6" hidden="1" customWidth="1"/>
    <col min="10250" max="10250" width="18" style="6" customWidth="1"/>
    <col min="10251" max="10251" width="0" style="6" hidden="1" customWidth="1"/>
    <col min="10252" max="10252" width="18" style="6" customWidth="1"/>
    <col min="10253" max="10253" width="0" style="6" hidden="1" customWidth="1"/>
    <col min="10254" max="10254" width="17" style="6" customWidth="1"/>
    <col min="10255" max="10255" width="0" style="6" hidden="1" customWidth="1"/>
    <col min="10256" max="10496" width="9.140625" style="6"/>
    <col min="10497" max="10497" width="30.85546875" style="6" customWidth="1"/>
    <col min="10498" max="10498" width="15.5703125" style="6" customWidth="1"/>
    <col min="10499" max="10499" width="8.85546875" style="6" customWidth="1"/>
    <col min="10500" max="10500" width="0" style="6" hidden="1" customWidth="1"/>
    <col min="10501" max="10501" width="33.140625" style="6" customWidth="1"/>
    <col min="10502" max="10505" width="0" style="6" hidden="1" customWidth="1"/>
    <col min="10506" max="10506" width="18" style="6" customWidth="1"/>
    <col min="10507" max="10507" width="0" style="6" hidden="1" customWidth="1"/>
    <col min="10508" max="10508" width="18" style="6" customWidth="1"/>
    <col min="10509" max="10509" width="0" style="6" hidden="1" customWidth="1"/>
    <col min="10510" max="10510" width="17" style="6" customWidth="1"/>
    <col min="10511" max="10511" width="0" style="6" hidden="1" customWidth="1"/>
    <col min="10512" max="10752" width="9.140625" style="6"/>
    <col min="10753" max="10753" width="30.85546875" style="6" customWidth="1"/>
    <col min="10754" max="10754" width="15.5703125" style="6" customWidth="1"/>
    <col min="10755" max="10755" width="8.85546875" style="6" customWidth="1"/>
    <col min="10756" max="10756" width="0" style="6" hidden="1" customWidth="1"/>
    <col min="10757" max="10757" width="33.140625" style="6" customWidth="1"/>
    <col min="10758" max="10761" width="0" style="6" hidden="1" customWidth="1"/>
    <col min="10762" max="10762" width="18" style="6" customWidth="1"/>
    <col min="10763" max="10763" width="0" style="6" hidden="1" customWidth="1"/>
    <col min="10764" max="10764" width="18" style="6" customWidth="1"/>
    <col min="10765" max="10765" width="0" style="6" hidden="1" customWidth="1"/>
    <col min="10766" max="10766" width="17" style="6" customWidth="1"/>
    <col min="10767" max="10767" width="0" style="6" hidden="1" customWidth="1"/>
    <col min="10768" max="11008" width="9.140625" style="6"/>
    <col min="11009" max="11009" width="30.85546875" style="6" customWidth="1"/>
    <col min="11010" max="11010" width="15.5703125" style="6" customWidth="1"/>
    <col min="11011" max="11011" width="8.85546875" style="6" customWidth="1"/>
    <col min="11012" max="11012" width="0" style="6" hidden="1" customWidth="1"/>
    <col min="11013" max="11013" width="33.140625" style="6" customWidth="1"/>
    <col min="11014" max="11017" width="0" style="6" hidden="1" customWidth="1"/>
    <col min="11018" max="11018" width="18" style="6" customWidth="1"/>
    <col min="11019" max="11019" width="0" style="6" hidden="1" customWidth="1"/>
    <col min="11020" max="11020" width="18" style="6" customWidth="1"/>
    <col min="11021" max="11021" width="0" style="6" hidden="1" customWidth="1"/>
    <col min="11022" max="11022" width="17" style="6" customWidth="1"/>
    <col min="11023" max="11023" width="0" style="6" hidden="1" customWidth="1"/>
    <col min="11024" max="11264" width="9.140625" style="6"/>
    <col min="11265" max="11265" width="30.85546875" style="6" customWidth="1"/>
    <col min="11266" max="11266" width="15.5703125" style="6" customWidth="1"/>
    <col min="11267" max="11267" width="8.85546875" style="6" customWidth="1"/>
    <col min="11268" max="11268" width="0" style="6" hidden="1" customWidth="1"/>
    <col min="11269" max="11269" width="33.140625" style="6" customWidth="1"/>
    <col min="11270" max="11273" width="0" style="6" hidden="1" customWidth="1"/>
    <col min="11274" max="11274" width="18" style="6" customWidth="1"/>
    <col min="11275" max="11275" width="0" style="6" hidden="1" customWidth="1"/>
    <col min="11276" max="11276" width="18" style="6" customWidth="1"/>
    <col min="11277" max="11277" width="0" style="6" hidden="1" customWidth="1"/>
    <col min="11278" max="11278" width="17" style="6" customWidth="1"/>
    <col min="11279" max="11279" width="0" style="6" hidden="1" customWidth="1"/>
    <col min="11280" max="11520" width="9.140625" style="6"/>
    <col min="11521" max="11521" width="30.85546875" style="6" customWidth="1"/>
    <col min="11522" max="11522" width="15.5703125" style="6" customWidth="1"/>
    <col min="11523" max="11523" width="8.85546875" style="6" customWidth="1"/>
    <col min="11524" max="11524" width="0" style="6" hidden="1" customWidth="1"/>
    <col min="11525" max="11525" width="33.140625" style="6" customWidth="1"/>
    <col min="11526" max="11529" width="0" style="6" hidden="1" customWidth="1"/>
    <col min="11530" max="11530" width="18" style="6" customWidth="1"/>
    <col min="11531" max="11531" width="0" style="6" hidden="1" customWidth="1"/>
    <col min="11532" max="11532" width="18" style="6" customWidth="1"/>
    <col min="11533" max="11533" width="0" style="6" hidden="1" customWidth="1"/>
    <col min="11534" max="11534" width="17" style="6" customWidth="1"/>
    <col min="11535" max="11535" width="0" style="6" hidden="1" customWidth="1"/>
    <col min="11536" max="11776" width="9.140625" style="6"/>
    <col min="11777" max="11777" width="30.85546875" style="6" customWidth="1"/>
    <col min="11778" max="11778" width="15.5703125" style="6" customWidth="1"/>
    <col min="11779" max="11779" width="8.85546875" style="6" customWidth="1"/>
    <col min="11780" max="11780" width="0" style="6" hidden="1" customWidth="1"/>
    <col min="11781" max="11781" width="33.140625" style="6" customWidth="1"/>
    <col min="11782" max="11785" width="0" style="6" hidden="1" customWidth="1"/>
    <col min="11786" max="11786" width="18" style="6" customWidth="1"/>
    <col min="11787" max="11787" width="0" style="6" hidden="1" customWidth="1"/>
    <col min="11788" max="11788" width="18" style="6" customWidth="1"/>
    <col min="11789" max="11789" width="0" style="6" hidden="1" customWidth="1"/>
    <col min="11790" max="11790" width="17" style="6" customWidth="1"/>
    <col min="11791" max="11791" width="0" style="6" hidden="1" customWidth="1"/>
    <col min="11792" max="12032" width="9.140625" style="6"/>
    <col min="12033" max="12033" width="30.85546875" style="6" customWidth="1"/>
    <col min="12034" max="12034" width="15.5703125" style="6" customWidth="1"/>
    <col min="12035" max="12035" width="8.85546875" style="6" customWidth="1"/>
    <col min="12036" max="12036" width="0" style="6" hidden="1" customWidth="1"/>
    <col min="12037" max="12037" width="33.140625" style="6" customWidth="1"/>
    <col min="12038" max="12041" width="0" style="6" hidden="1" customWidth="1"/>
    <col min="12042" max="12042" width="18" style="6" customWidth="1"/>
    <col min="12043" max="12043" width="0" style="6" hidden="1" customWidth="1"/>
    <col min="12044" max="12044" width="18" style="6" customWidth="1"/>
    <col min="12045" max="12045" width="0" style="6" hidden="1" customWidth="1"/>
    <col min="12046" max="12046" width="17" style="6" customWidth="1"/>
    <col min="12047" max="12047" width="0" style="6" hidden="1" customWidth="1"/>
    <col min="12048" max="12288" width="9.140625" style="6"/>
    <col min="12289" max="12289" width="30.85546875" style="6" customWidth="1"/>
    <col min="12290" max="12290" width="15.5703125" style="6" customWidth="1"/>
    <col min="12291" max="12291" width="8.85546875" style="6" customWidth="1"/>
    <col min="12292" max="12292" width="0" style="6" hidden="1" customWidth="1"/>
    <col min="12293" max="12293" width="33.140625" style="6" customWidth="1"/>
    <col min="12294" max="12297" width="0" style="6" hidden="1" customWidth="1"/>
    <col min="12298" max="12298" width="18" style="6" customWidth="1"/>
    <col min="12299" max="12299" width="0" style="6" hidden="1" customWidth="1"/>
    <col min="12300" max="12300" width="18" style="6" customWidth="1"/>
    <col min="12301" max="12301" width="0" style="6" hidden="1" customWidth="1"/>
    <col min="12302" max="12302" width="17" style="6" customWidth="1"/>
    <col min="12303" max="12303" width="0" style="6" hidden="1" customWidth="1"/>
    <col min="12304" max="12544" width="9.140625" style="6"/>
    <col min="12545" max="12545" width="30.85546875" style="6" customWidth="1"/>
    <col min="12546" max="12546" width="15.5703125" style="6" customWidth="1"/>
    <col min="12547" max="12547" width="8.85546875" style="6" customWidth="1"/>
    <col min="12548" max="12548" width="0" style="6" hidden="1" customWidth="1"/>
    <col min="12549" max="12549" width="33.140625" style="6" customWidth="1"/>
    <col min="12550" max="12553" width="0" style="6" hidden="1" customWidth="1"/>
    <col min="12554" max="12554" width="18" style="6" customWidth="1"/>
    <col min="12555" max="12555" width="0" style="6" hidden="1" customWidth="1"/>
    <col min="12556" max="12556" width="18" style="6" customWidth="1"/>
    <col min="12557" max="12557" width="0" style="6" hidden="1" customWidth="1"/>
    <col min="12558" max="12558" width="17" style="6" customWidth="1"/>
    <col min="12559" max="12559" width="0" style="6" hidden="1" customWidth="1"/>
    <col min="12560" max="12800" width="9.140625" style="6"/>
    <col min="12801" max="12801" width="30.85546875" style="6" customWidth="1"/>
    <col min="12802" max="12802" width="15.5703125" style="6" customWidth="1"/>
    <col min="12803" max="12803" width="8.85546875" style="6" customWidth="1"/>
    <col min="12804" max="12804" width="0" style="6" hidden="1" customWidth="1"/>
    <col min="12805" max="12805" width="33.140625" style="6" customWidth="1"/>
    <col min="12806" max="12809" width="0" style="6" hidden="1" customWidth="1"/>
    <col min="12810" max="12810" width="18" style="6" customWidth="1"/>
    <col min="12811" max="12811" width="0" style="6" hidden="1" customWidth="1"/>
    <col min="12812" max="12812" width="18" style="6" customWidth="1"/>
    <col min="12813" max="12813" width="0" style="6" hidden="1" customWidth="1"/>
    <col min="12814" max="12814" width="17" style="6" customWidth="1"/>
    <col min="12815" max="12815" width="0" style="6" hidden="1" customWidth="1"/>
    <col min="12816" max="13056" width="9.140625" style="6"/>
    <col min="13057" max="13057" width="30.85546875" style="6" customWidth="1"/>
    <col min="13058" max="13058" width="15.5703125" style="6" customWidth="1"/>
    <col min="13059" max="13059" width="8.85546875" style="6" customWidth="1"/>
    <col min="13060" max="13060" width="0" style="6" hidden="1" customWidth="1"/>
    <col min="13061" max="13061" width="33.140625" style="6" customWidth="1"/>
    <col min="13062" max="13065" width="0" style="6" hidden="1" customWidth="1"/>
    <col min="13066" max="13066" width="18" style="6" customWidth="1"/>
    <col min="13067" max="13067" width="0" style="6" hidden="1" customWidth="1"/>
    <col min="13068" max="13068" width="18" style="6" customWidth="1"/>
    <col min="13069" max="13069" width="0" style="6" hidden="1" customWidth="1"/>
    <col min="13070" max="13070" width="17" style="6" customWidth="1"/>
    <col min="13071" max="13071" width="0" style="6" hidden="1" customWidth="1"/>
    <col min="13072" max="13312" width="9.140625" style="6"/>
    <col min="13313" max="13313" width="30.85546875" style="6" customWidth="1"/>
    <col min="13314" max="13314" width="15.5703125" style="6" customWidth="1"/>
    <col min="13315" max="13315" width="8.85546875" style="6" customWidth="1"/>
    <col min="13316" max="13316" width="0" style="6" hidden="1" customWidth="1"/>
    <col min="13317" max="13317" width="33.140625" style="6" customWidth="1"/>
    <col min="13318" max="13321" width="0" style="6" hidden="1" customWidth="1"/>
    <col min="13322" max="13322" width="18" style="6" customWidth="1"/>
    <col min="13323" max="13323" width="0" style="6" hidden="1" customWidth="1"/>
    <col min="13324" max="13324" width="18" style="6" customWidth="1"/>
    <col min="13325" max="13325" width="0" style="6" hidden="1" customWidth="1"/>
    <col min="13326" max="13326" width="17" style="6" customWidth="1"/>
    <col min="13327" max="13327" width="0" style="6" hidden="1" customWidth="1"/>
    <col min="13328" max="13568" width="9.140625" style="6"/>
    <col min="13569" max="13569" width="30.85546875" style="6" customWidth="1"/>
    <col min="13570" max="13570" width="15.5703125" style="6" customWidth="1"/>
    <col min="13571" max="13571" width="8.85546875" style="6" customWidth="1"/>
    <col min="13572" max="13572" width="0" style="6" hidden="1" customWidth="1"/>
    <col min="13573" max="13573" width="33.140625" style="6" customWidth="1"/>
    <col min="13574" max="13577" width="0" style="6" hidden="1" customWidth="1"/>
    <col min="13578" max="13578" width="18" style="6" customWidth="1"/>
    <col min="13579" max="13579" width="0" style="6" hidden="1" customWidth="1"/>
    <col min="13580" max="13580" width="18" style="6" customWidth="1"/>
    <col min="13581" max="13581" width="0" style="6" hidden="1" customWidth="1"/>
    <col min="13582" max="13582" width="17" style="6" customWidth="1"/>
    <col min="13583" max="13583" width="0" style="6" hidden="1" customWidth="1"/>
    <col min="13584" max="13824" width="9.140625" style="6"/>
    <col min="13825" max="13825" width="30.85546875" style="6" customWidth="1"/>
    <col min="13826" max="13826" width="15.5703125" style="6" customWidth="1"/>
    <col min="13827" max="13827" width="8.85546875" style="6" customWidth="1"/>
    <col min="13828" max="13828" width="0" style="6" hidden="1" customWidth="1"/>
    <col min="13829" max="13829" width="33.140625" style="6" customWidth="1"/>
    <col min="13830" max="13833" width="0" style="6" hidden="1" customWidth="1"/>
    <col min="13834" max="13834" width="18" style="6" customWidth="1"/>
    <col min="13835" max="13835" width="0" style="6" hidden="1" customWidth="1"/>
    <col min="13836" max="13836" width="18" style="6" customWidth="1"/>
    <col min="13837" max="13837" width="0" style="6" hidden="1" customWidth="1"/>
    <col min="13838" max="13838" width="17" style="6" customWidth="1"/>
    <col min="13839" max="13839" width="0" style="6" hidden="1" customWidth="1"/>
    <col min="13840" max="14080" width="9.140625" style="6"/>
    <col min="14081" max="14081" width="30.85546875" style="6" customWidth="1"/>
    <col min="14082" max="14082" width="15.5703125" style="6" customWidth="1"/>
    <col min="14083" max="14083" width="8.85546875" style="6" customWidth="1"/>
    <col min="14084" max="14084" width="0" style="6" hidden="1" customWidth="1"/>
    <col min="14085" max="14085" width="33.140625" style="6" customWidth="1"/>
    <col min="14086" max="14089" width="0" style="6" hidden="1" customWidth="1"/>
    <col min="14090" max="14090" width="18" style="6" customWidth="1"/>
    <col min="14091" max="14091" width="0" style="6" hidden="1" customWidth="1"/>
    <col min="14092" max="14092" width="18" style="6" customWidth="1"/>
    <col min="14093" max="14093" width="0" style="6" hidden="1" customWidth="1"/>
    <col min="14094" max="14094" width="17" style="6" customWidth="1"/>
    <col min="14095" max="14095" width="0" style="6" hidden="1" customWidth="1"/>
    <col min="14096" max="14336" width="9.140625" style="6"/>
    <col min="14337" max="14337" width="30.85546875" style="6" customWidth="1"/>
    <col min="14338" max="14338" width="15.5703125" style="6" customWidth="1"/>
    <col min="14339" max="14339" width="8.85546875" style="6" customWidth="1"/>
    <col min="14340" max="14340" width="0" style="6" hidden="1" customWidth="1"/>
    <col min="14341" max="14341" width="33.140625" style="6" customWidth="1"/>
    <col min="14342" max="14345" width="0" style="6" hidden="1" customWidth="1"/>
    <col min="14346" max="14346" width="18" style="6" customWidth="1"/>
    <col min="14347" max="14347" width="0" style="6" hidden="1" customWidth="1"/>
    <col min="14348" max="14348" width="18" style="6" customWidth="1"/>
    <col min="14349" max="14349" width="0" style="6" hidden="1" customWidth="1"/>
    <col min="14350" max="14350" width="17" style="6" customWidth="1"/>
    <col min="14351" max="14351" width="0" style="6" hidden="1" customWidth="1"/>
    <col min="14352" max="14592" width="9.140625" style="6"/>
    <col min="14593" max="14593" width="30.85546875" style="6" customWidth="1"/>
    <col min="14594" max="14594" width="15.5703125" style="6" customWidth="1"/>
    <col min="14595" max="14595" width="8.85546875" style="6" customWidth="1"/>
    <col min="14596" max="14596" width="0" style="6" hidden="1" customWidth="1"/>
    <col min="14597" max="14597" width="33.140625" style="6" customWidth="1"/>
    <col min="14598" max="14601" width="0" style="6" hidden="1" customWidth="1"/>
    <col min="14602" max="14602" width="18" style="6" customWidth="1"/>
    <col min="14603" max="14603" width="0" style="6" hidden="1" customWidth="1"/>
    <col min="14604" max="14604" width="18" style="6" customWidth="1"/>
    <col min="14605" max="14605" width="0" style="6" hidden="1" customWidth="1"/>
    <col min="14606" max="14606" width="17" style="6" customWidth="1"/>
    <col min="14607" max="14607" width="0" style="6" hidden="1" customWidth="1"/>
    <col min="14608" max="14848" width="9.140625" style="6"/>
    <col min="14849" max="14849" width="30.85546875" style="6" customWidth="1"/>
    <col min="14850" max="14850" width="15.5703125" style="6" customWidth="1"/>
    <col min="14851" max="14851" width="8.85546875" style="6" customWidth="1"/>
    <col min="14852" max="14852" width="0" style="6" hidden="1" customWidth="1"/>
    <col min="14853" max="14853" width="33.140625" style="6" customWidth="1"/>
    <col min="14854" max="14857" width="0" style="6" hidden="1" customWidth="1"/>
    <col min="14858" max="14858" width="18" style="6" customWidth="1"/>
    <col min="14859" max="14859" width="0" style="6" hidden="1" customWidth="1"/>
    <col min="14860" max="14860" width="18" style="6" customWidth="1"/>
    <col min="14861" max="14861" width="0" style="6" hidden="1" customWidth="1"/>
    <col min="14862" max="14862" width="17" style="6" customWidth="1"/>
    <col min="14863" max="14863" width="0" style="6" hidden="1" customWidth="1"/>
    <col min="14864" max="15104" width="9.140625" style="6"/>
    <col min="15105" max="15105" width="30.85546875" style="6" customWidth="1"/>
    <col min="15106" max="15106" width="15.5703125" style="6" customWidth="1"/>
    <col min="15107" max="15107" width="8.85546875" style="6" customWidth="1"/>
    <col min="15108" max="15108" width="0" style="6" hidden="1" customWidth="1"/>
    <col min="15109" max="15109" width="33.140625" style="6" customWidth="1"/>
    <col min="15110" max="15113" width="0" style="6" hidden="1" customWidth="1"/>
    <col min="15114" max="15114" width="18" style="6" customWidth="1"/>
    <col min="15115" max="15115" width="0" style="6" hidden="1" customWidth="1"/>
    <col min="15116" max="15116" width="18" style="6" customWidth="1"/>
    <col min="15117" max="15117" width="0" style="6" hidden="1" customWidth="1"/>
    <col min="15118" max="15118" width="17" style="6" customWidth="1"/>
    <col min="15119" max="15119" width="0" style="6" hidden="1" customWidth="1"/>
    <col min="15120" max="15360" width="9.140625" style="6"/>
    <col min="15361" max="15361" width="30.85546875" style="6" customWidth="1"/>
    <col min="15362" max="15362" width="15.5703125" style="6" customWidth="1"/>
    <col min="15363" max="15363" width="8.85546875" style="6" customWidth="1"/>
    <col min="15364" max="15364" width="0" style="6" hidden="1" customWidth="1"/>
    <col min="15365" max="15365" width="33.140625" style="6" customWidth="1"/>
    <col min="15366" max="15369" width="0" style="6" hidden="1" customWidth="1"/>
    <col min="15370" max="15370" width="18" style="6" customWidth="1"/>
    <col min="15371" max="15371" width="0" style="6" hidden="1" customWidth="1"/>
    <col min="15372" max="15372" width="18" style="6" customWidth="1"/>
    <col min="15373" max="15373" width="0" style="6" hidden="1" customWidth="1"/>
    <col min="15374" max="15374" width="17" style="6" customWidth="1"/>
    <col min="15375" max="15375" width="0" style="6" hidden="1" customWidth="1"/>
    <col min="15376" max="15616" width="9.140625" style="6"/>
    <col min="15617" max="15617" width="30.85546875" style="6" customWidth="1"/>
    <col min="15618" max="15618" width="15.5703125" style="6" customWidth="1"/>
    <col min="15619" max="15619" width="8.85546875" style="6" customWidth="1"/>
    <col min="15620" max="15620" width="0" style="6" hidden="1" customWidth="1"/>
    <col min="15621" max="15621" width="33.140625" style="6" customWidth="1"/>
    <col min="15622" max="15625" width="0" style="6" hidden="1" customWidth="1"/>
    <col min="15626" max="15626" width="18" style="6" customWidth="1"/>
    <col min="15627" max="15627" width="0" style="6" hidden="1" customWidth="1"/>
    <col min="15628" max="15628" width="18" style="6" customWidth="1"/>
    <col min="15629" max="15629" width="0" style="6" hidden="1" customWidth="1"/>
    <col min="15630" max="15630" width="17" style="6" customWidth="1"/>
    <col min="15631" max="15631" width="0" style="6" hidden="1" customWidth="1"/>
    <col min="15632" max="15872" width="9.140625" style="6"/>
    <col min="15873" max="15873" width="30.85546875" style="6" customWidth="1"/>
    <col min="15874" max="15874" width="15.5703125" style="6" customWidth="1"/>
    <col min="15875" max="15875" width="8.85546875" style="6" customWidth="1"/>
    <col min="15876" max="15876" width="0" style="6" hidden="1" customWidth="1"/>
    <col min="15877" max="15877" width="33.140625" style="6" customWidth="1"/>
    <col min="15878" max="15881" width="0" style="6" hidden="1" customWidth="1"/>
    <col min="15882" max="15882" width="18" style="6" customWidth="1"/>
    <col min="15883" max="15883" width="0" style="6" hidden="1" customWidth="1"/>
    <col min="15884" max="15884" width="18" style="6" customWidth="1"/>
    <col min="15885" max="15885" width="0" style="6" hidden="1" customWidth="1"/>
    <col min="15886" max="15886" width="17" style="6" customWidth="1"/>
    <col min="15887" max="15887" width="0" style="6" hidden="1" customWidth="1"/>
    <col min="15888" max="16128" width="9.140625" style="6"/>
    <col min="16129" max="16129" width="30.85546875" style="6" customWidth="1"/>
    <col min="16130" max="16130" width="15.5703125" style="6" customWidth="1"/>
    <col min="16131" max="16131" width="8.85546875" style="6" customWidth="1"/>
    <col min="16132" max="16132" width="0" style="6" hidden="1" customWidth="1"/>
    <col min="16133" max="16133" width="33.140625" style="6" customWidth="1"/>
    <col min="16134" max="16137" width="0" style="6" hidden="1" customWidth="1"/>
    <col min="16138" max="16138" width="18" style="6" customWidth="1"/>
    <col min="16139" max="16139" width="0" style="6" hidden="1" customWidth="1"/>
    <col min="16140" max="16140" width="18" style="6" customWidth="1"/>
    <col min="16141" max="16141" width="0" style="6" hidden="1" customWidth="1"/>
    <col min="16142" max="16142" width="17" style="6" customWidth="1"/>
    <col min="16143" max="16143" width="0" style="6" hidden="1" customWidth="1"/>
    <col min="16144" max="16384" width="9.140625" style="6"/>
  </cols>
  <sheetData>
    <row r="1" spans="1:15" ht="21.75" customHeight="1" x14ac:dyDescent="0.5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5" ht="22.5" thickBot="1" x14ac:dyDescent="0.55000000000000004">
      <c r="A2" s="7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7"/>
      <c r="N2" s="7"/>
    </row>
    <row r="3" spans="1:15" x14ac:dyDescent="0.5">
      <c r="A3" s="10" t="s">
        <v>1</v>
      </c>
      <c r="B3" s="11" t="s">
        <v>1</v>
      </c>
      <c r="C3" s="12" t="s">
        <v>2</v>
      </c>
      <c r="D3" s="12" t="s">
        <v>3</v>
      </c>
      <c r="E3" s="12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0" t="s">
        <v>13</v>
      </c>
      <c r="O3" s="13" t="s">
        <v>86</v>
      </c>
    </row>
    <row r="4" spans="1:15" ht="22.5" thickBot="1" x14ac:dyDescent="0.55000000000000004">
      <c r="A4" s="14" t="s">
        <v>14</v>
      </c>
      <c r="B4" s="15" t="s">
        <v>15</v>
      </c>
      <c r="C4" s="16" t="s">
        <v>16</v>
      </c>
      <c r="D4" s="16" t="s">
        <v>17</v>
      </c>
      <c r="E4" s="16" t="s">
        <v>17</v>
      </c>
      <c r="F4" s="14" t="s">
        <v>17</v>
      </c>
      <c r="G4" s="14" t="s">
        <v>18</v>
      </c>
      <c r="H4" s="14" t="s">
        <v>17</v>
      </c>
      <c r="I4" s="14" t="s">
        <v>17</v>
      </c>
      <c r="J4" s="16" t="s">
        <v>17</v>
      </c>
      <c r="K4" s="14" t="s">
        <v>19</v>
      </c>
      <c r="L4" s="14" t="s">
        <v>17</v>
      </c>
      <c r="M4" s="14" t="s">
        <v>20</v>
      </c>
      <c r="N4" s="14" t="s">
        <v>17</v>
      </c>
      <c r="O4" s="17" t="s">
        <v>20</v>
      </c>
    </row>
    <row r="5" spans="1:15" x14ac:dyDescent="0.5">
      <c r="A5" s="18" t="s">
        <v>21</v>
      </c>
      <c r="B5" s="19">
        <v>11000</v>
      </c>
      <c r="C5" s="20">
        <v>333</v>
      </c>
      <c r="D5" s="21"/>
      <c r="E5" s="20">
        <f>IF(ISNA(VLOOKUP(A5,IMrate!A$1:B$65531,2,FALSE))=TRUE,0,B5*C5)</f>
        <v>3663000</v>
      </c>
      <c r="F5" s="18">
        <v>0</v>
      </c>
      <c r="G5" s="18"/>
      <c r="H5" s="18"/>
      <c r="I5" s="18"/>
      <c r="J5" s="20">
        <f>IF(ISNA(VLOOKUP(A5,IMrate!A$1:B$65531,2,FALSE))=TRUE,0,E5*VLOOKUP(A5,IMrate!A$1:B$65531,2,FALSE)%)</f>
        <v>1831500</v>
      </c>
      <c r="K5" s="20">
        <f>IF(ISNA(VLOOKUP(B5,IMrate!B$1:D$65531,3,FALSE))=TRUE,0,F5*VLOOKUP(B5,IMrate!B$1:D$65531,2,FALSE)%)</f>
        <v>0</v>
      </c>
      <c r="L5" s="20">
        <f>IF(ISNA(VLOOKUP(A5,IMrate!A$1:D$65531,3,FALSE))=TRUE,0,E5*VLOOKUP(A5,IMrate!A$1:D$65531,3,FALSE)%)</f>
        <v>1282050</v>
      </c>
      <c r="M5" s="20">
        <f>IF(ISNA(VLOOKUP(B5,IMrate!B$1:D$65531,3,FALSE))=TRUE,0,F5*VLOOKUP(B5,IMrate!B$1:D$65531,3,FALSE)%)</f>
        <v>0</v>
      </c>
      <c r="N5" s="20">
        <f>IF(ISNA(VLOOKUP(A5,IMrate!A$1:D$65531,4,FALSE))=TRUE,0,E5*VLOOKUP(A5,IMrate!A$1:D$65531,4,FALSE)%)</f>
        <v>915750</v>
      </c>
      <c r="O5" s="22"/>
    </row>
    <row r="6" spans="1:15" x14ac:dyDescent="0.5">
      <c r="A6" s="18" t="s">
        <v>22</v>
      </c>
      <c r="B6" s="19">
        <v>60000</v>
      </c>
      <c r="C6" s="20">
        <v>6.3</v>
      </c>
      <c r="D6" s="21"/>
      <c r="E6" s="20">
        <f>IF(ISNA(VLOOKUP(A6,IMrate!A$1:B$65531,2,FALSE))=TRUE,0,B6*C6)</f>
        <v>378000</v>
      </c>
      <c r="F6" s="18">
        <v>0</v>
      </c>
      <c r="G6" s="18"/>
      <c r="H6" s="18"/>
      <c r="I6" s="18"/>
      <c r="J6" s="20">
        <f>IF(ISNA(VLOOKUP(A6,IMrate!A$1:B$65531,2,FALSE))=TRUE,0,E6*VLOOKUP(A6,IMrate!A$1:B$65531,2,FALSE)%)</f>
        <v>340200</v>
      </c>
      <c r="K6" s="22"/>
      <c r="L6" s="20">
        <f>IF(ISNA(VLOOKUP(A6,IMrate!A$1:D$65531,3,FALSE))=TRUE,0,E6*VLOOKUP(A6,IMrate!A$1:D$65531,3,FALSE)%)</f>
        <v>207900.00000000003</v>
      </c>
      <c r="M6" s="22"/>
      <c r="N6" s="20">
        <f>IF(ISNA(VLOOKUP(A6,IMrate!A$1:D$65531,4,FALSE))=TRUE,0,E6*VLOOKUP(A6,IMrate!A$1:D$65531,4,FALSE)%)</f>
        <v>170100</v>
      </c>
      <c r="O6" s="22"/>
    </row>
    <row r="7" spans="1:15" x14ac:dyDescent="0.5">
      <c r="A7" s="18" t="s">
        <v>773</v>
      </c>
      <c r="B7" s="19">
        <v>40500</v>
      </c>
      <c r="C7" s="20">
        <v>43.25</v>
      </c>
      <c r="D7" s="21"/>
      <c r="E7" s="23">
        <f>IF(ISNA(VLOOKUP(A7,IMrate!A$1:B$65531,2,FALSE))=TRUE,0,B7*C7)</f>
        <v>1751625</v>
      </c>
      <c r="F7" s="24">
        <v>0</v>
      </c>
      <c r="G7" s="24"/>
      <c r="H7" s="24"/>
      <c r="I7" s="24"/>
      <c r="J7" s="23">
        <f>IF(ISNA(VLOOKUP(A7,IMrate!A$1:B$65531,2,FALSE))=TRUE,0,E7*VLOOKUP(A7,IMrate!A$1:B$65531,2,FALSE)%)</f>
        <v>1050975</v>
      </c>
      <c r="K7" s="25"/>
      <c r="L7" s="23">
        <f>IF(ISNA(VLOOKUP(A7,IMrate!A$1:D$65531,3,FALSE))=TRUE,0,E7*VLOOKUP(A7,IMrate!A$1:D$65531,3,FALSE)%)</f>
        <v>788231.25</v>
      </c>
      <c r="M7" s="25"/>
      <c r="N7" s="23">
        <f>IF(ISNA(VLOOKUP(A7,IMrate!A$1:D$65531,4,FALSE))=TRUE,0,E7*VLOOKUP(A7,IMrate!A$1:D$65531,4,FALSE)%)</f>
        <v>613068.75</v>
      </c>
      <c r="O7" s="22"/>
    </row>
    <row r="8" spans="1:15" x14ac:dyDescent="0.5">
      <c r="A8" s="18" t="s">
        <v>24</v>
      </c>
      <c r="B8" s="19">
        <v>55000</v>
      </c>
      <c r="C8" s="20">
        <v>4.3</v>
      </c>
      <c r="D8" s="21"/>
      <c r="E8" s="23">
        <f>IF(ISNA(VLOOKUP(A8,IMrate!A$1:B$65531,2,FALSE))=TRUE,0,B8*C8)</f>
        <v>236500</v>
      </c>
      <c r="F8" s="23">
        <f>IF(ISNA(VLOOKUP(B8,IMrate!B$1:D$65531,2,FALSE))=TRUE,0,C8*D8)</f>
        <v>0</v>
      </c>
      <c r="G8" s="23">
        <f>IF(ISNA(VLOOKUP(C8,IMrate!D$1:D$65531,2,FALSE))=TRUE,0,D8*E8)</f>
        <v>0</v>
      </c>
      <c r="H8" s="23">
        <f>IF(ISNA(VLOOKUP(D8,IMrate!C$1:C$65531,2,FALSE))=TRUE,0,E8*F8)</f>
        <v>0</v>
      </c>
      <c r="I8" s="23">
        <f>IF(ISNA(VLOOKUP(E8,IMrate!E$1:E$65531,2,FALSE))=TRUE,0,F8*G8)</f>
        <v>0</v>
      </c>
      <c r="J8" s="23">
        <f>IF(ISNA(VLOOKUP(A8,IMrate!A$1:B$65531,2,FALSE))=TRUE,0,E8*VLOOKUP(A8,IMrate!A$1:B$65531,2,FALSE)%)</f>
        <v>236500</v>
      </c>
      <c r="K8" s="25"/>
      <c r="L8" s="23">
        <f>IF(ISNA(VLOOKUP(A8,IMrate!A$1:D$65531,3,FALSE))=TRUE,0,E8*VLOOKUP(A8,IMrate!A$1:D$65531,3,FALSE)%)</f>
        <v>236500</v>
      </c>
      <c r="M8" s="25"/>
      <c r="N8" s="23">
        <f>IF(ISNA(VLOOKUP(A8,IMrate!A$1:D$65531,4,FALSE))=TRUE,0,E8*VLOOKUP(A8,IMrate!A$1:D$65531,4,FALSE)%)</f>
        <v>236500</v>
      </c>
      <c r="O8" s="22"/>
    </row>
    <row r="9" spans="1:15" x14ac:dyDescent="0.5">
      <c r="A9" s="18" t="s">
        <v>25</v>
      </c>
      <c r="B9" s="19">
        <v>20000</v>
      </c>
      <c r="C9" s="20">
        <v>2.98</v>
      </c>
      <c r="D9" s="21"/>
      <c r="E9" s="23">
        <f>IF(ISNA(VLOOKUP(A9,IMrate!A$1:B$65531,2,FALSE))=TRUE,0,B9*C9)</f>
        <v>59600</v>
      </c>
      <c r="F9" s="23">
        <f>IF(ISNA(VLOOKUP(B9,IMrate!B$1:D$65531,2,FALSE))=TRUE,0,C9*D9)</f>
        <v>0</v>
      </c>
      <c r="G9" s="23">
        <f>IF(ISNA(VLOOKUP(C9,IMrate!D$1:D$65531,2,FALSE))=TRUE,0,D9*E9)</f>
        <v>0</v>
      </c>
      <c r="H9" s="23">
        <f>IF(ISNA(VLOOKUP(D9,IMrate!C$1:C$65531,2,FALSE))=TRUE,0,E9*F9)</f>
        <v>0</v>
      </c>
      <c r="I9" s="23">
        <f>IF(ISNA(VLOOKUP(E9,IMrate!E$1:E$65531,2,FALSE))=TRUE,0,F9*G9)</f>
        <v>0</v>
      </c>
      <c r="J9" s="23">
        <f>IF(ISNA(VLOOKUP(A9,IMrate!A$1:B$65531,2,FALSE))=TRUE,0,E9*VLOOKUP(A9,IMrate!A$1:B$65531,2,FALSE)%)</f>
        <v>59600</v>
      </c>
      <c r="K9" s="25"/>
      <c r="L9" s="23">
        <f>IF(ISNA(VLOOKUP(A9,IMrate!A$1:D$65531,3,FALSE))=TRUE,0,E9*VLOOKUP(A9,IMrate!A$1:D$65531,3,FALSE)%)</f>
        <v>59600</v>
      </c>
      <c r="M9" s="25"/>
      <c r="N9" s="23">
        <f>IF(ISNA(VLOOKUP(A9,IMrate!A$1:D$65531,4,FALSE))=TRUE,0,E9*VLOOKUP(A9,IMrate!A$1:D$65531,4,FALSE)%)</f>
        <v>59600</v>
      </c>
      <c r="O9" s="22"/>
    </row>
    <row r="10" spans="1:15" x14ac:dyDescent="0.5">
      <c r="A10" s="18"/>
      <c r="B10" s="19"/>
      <c r="C10" s="20"/>
      <c r="D10" s="21"/>
      <c r="E10" s="23">
        <f>IF(ISNA(VLOOKUP(A10,IMrate!A$1:B$65531,2,FALSE))=TRUE,0,B10*C10)</f>
        <v>0</v>
      </c>
      <c r="F10" s="23">
        <f>IF(ISNA(VLOOKUP(B10,IMrate!B$1:D$65531,2,FALSE))=TRUE,0,C10*D10)</f>
        <v>0</v>
      </c>
      <c r="G10" s="23">
        <f>IF(ISNA(VLOOKUP(C10,IMrate!D$1:D$65531,2,FALSE))=TRUE,0,D10*E10)</f>
        <v>0</v>
      </c>
      <c r="H10" s="23">
        <f>IF(ISNA(VLOOKUP(D10,IMrate!C$1:C$65531,2,FALSE))=TRUE,0,E10*F10)</f>
        <v>0</v>
      </c>
      <c r="I10" s="23">
        <f>IF(ISNA(VLOOKUP(E10,IMrate!E$1:E$65531,2,FALSE))=TRUE,0,F10*G10)</f>
        <v>0</v>
      </c>
      <c r="J10" s="23">
        <f>IF(ISNA(VLOOKUP(A10,IMrate!A$1:B$65531,2,FALSE))=TRUE,0,E10*VLOOKUP(A10,IMrate!A$1:B$65531,2,FALSE)%)</f>
        <v>0</v>
      </c>
      <c r="K10" s="25"/>
      <c r="L10" s="23">
        <f>IF(ISNA(VLOOKUP(A10,IMrate!A$1:D$65531,3,FALSE))=TRUE,0,E10*VLOOKUP(A10,IMrate!A$1:D$65531,3,FALSE)%)</f>
        <v>0</v>
      </c>
      <c r="M10" s="25"/>
      <c r="N10" s="23">
        <f>IF(ISNA(VLOOKUP(A10,IMrate!A$1:D$65531,4,FALSE))=TRUE,0,E10*VLOOKUP(A10,IMrate!A$1:D$65531,4,FALSE)%)</f>
        <v>0</v>
      </c>
      <c r="O10" s="26"/>
    </row>
    <row r="11" spans="1:15" x14ac:dyDescent="0.5">
      <c r="A11" s="18"/>
      <c r="B11" s="19"/>
      <c r="C11" s="20"/>
      <c r="D11" s="21"/>
      <c r="E11" s="23">
        <f>IF(ISNA(VLOOKUP(A11,IMrate!A$1:B$65531,2,FALSE))=TRUE,0,B11*C11)</f>
        <v>0</v>
      </c>
      <c r="F11" s="23">
        <f>IF(ISNA(VLOOKUP(B11,IMrate!B$1:D$65531,2,FALSE))=TRUE,0,C11*D11)</f>
        <v>0</v>
      </c>
      <c r="G11" s="23">
        <f>IF(ISNA(VLOOKUP(C11,IMrate!D$1:D$65531,2,FALSE))=TRUE,0,D11*E11)</f>
        <v>0</v>
      </c>
      <c r="H11" s="23">
        <f>IF(ISNA(VLOOKUP(D11,IMrate!C$1:C$65531,2,FALSE))=TRUE,0,E11*F11)</f>
        <v>0</v>
      </c>
      <c r="I11" s="23">
        <f>IF(ISNA(VLOOKUP(E11,IMrate!E$1:E$65531,2,FALSE))=TRUE,0,F11*G11)</f>
        <v>0</v>
      </c>
      <c r="J11" s="23">
        <f>IF(ISNA(VLOOKUP(A11,IMrate!A$1:B$65531,2,FALSE))=TRUE,0,E11*VLOOKUP(A11,IMrate!A$1:B$65531,2,FALSE)%)</f>
        <v>0</v>
      </c>
      <c r="K11" s="25"/>
      <c r="L11" s="23">
        <f>IF(ISNA(VLOOKUP(A11,IMrate!A$1:D$65531,3,FALSE))=TRUE,0,E11*VLOOKUP(A11,IMrate!A$1:D$65531,3,FALSE)%)</f>
        <v>0</v>
      </c>
      <c r="M11" s="25"/>
      <c r="N11" s="23">
        <f>IF(ISNA(VLOOKUP(A11,IMrate!A$1:D$65531,4,FALSE))=TRUE,0,E11*VLOOKUP(A11,IMrate!A$1:D$65531,4,FALSE)%)</f>
        <v>0</v>
      </c>
      <c r="O11" s="26"/>
    </row>
    <row r="12" spans="1:15" x14ac:dyDescent="0.5">
      <c r="A12" s="18"/>
      <c r="B12" s="19"/>
      <c r="C12" s="20"/>
      <c r="D12" s="21"/>
      <c r="E12" s="23">
        <f>IF(ISNA(VLOOKUP(A12,IMrate!A$1:B$65531,2,FALSE))=TRUE,0,B12*C12)</f>
        <v>0</v>
      </c>
      <c r="F12" s="23">
        <f>IF(ISNA(VLOOKUP(B12,IMrate!B$1:D$65531,2,FALSE))=TRUE,0,C12*D12)</f>
        <v>0</v>
      </c>
      <c r="G12" s="23">
        <f>IF(ISNA(VLOOKUP(C12,IMrate!D$1:D$65531,2,FALSE))=TRUE,0,D12*E12)</f>
        <v>0</v>
      </c>
      <c r="H12" s="23">
        <f>IF(ISNA(VLOOKUP(D12,IMrate!C$1:C$65531,2,FALSE))=TRUE,0,E12*F12)</f>
        <v>0</v>
      </c>
      <c r="I12" s="23">
        <f>IF(ISNA(VLOOKUP(E12,IMrate!E$1:E$65531,2,FALSE))=TRUE,0,F12*G12)</f>
        <v>0</v>
      </c>
      <c r="J12" s="23">
        <f>IF(ISNA(VLOOKUP(A12,IMrate!A$1:B$65531,2,FALSE))=TRUE,0,E12*VLOOKUP(A12,IMrate!A$1:B$65531,2,FALSE)%)</f>
        <v>0</v>
      </c>
      <c r="K12" s="25"/>
      <c r="L12" s="23">
        <f>IF(ISNA(VLOOKUP(A12,IMrate!A$1:D$65531,3,FALSE))=TRUE,0,E12*VLOOKUP(A12,IMrate!A$1:D$65531,3,FALSE)%)</f>
        <v>0</v>
      </c>
      <c r="M12" s="25"/>
      <c r="N12" s="23">
        <f>IF(ISNA(VLOOKUP(A12,IMrate!A$1:D$65531,4,FALSE))=TRUE,0,E12*VLOOKUP(A12,IMrate!A$1:D$65531,4,FALSE)%)</f>
        <v>0</v>
      </c>
      <c r="O12" s="26"/>
    </row>
    <row r="13" spans="1:15" x14ac:dyDescent="0.5">
      <c r="A13" s="18"/>
      <c r="B13" s="19"/>
      <c r="C13" s="20"/>
      <c r="D13" s="21"/>
      <c r="E13" s="23">
        <f>IF(ISNA(VLOOKUP(A13,IMrate!A$1:B$65531,2,FALSE))=TRUE,0,B13*C13)</f>
        <v>0</v>
      </c>
      <c r="F13" s="23">
        <f>IF(ISNA(VLOOKUP(B13,IMrate!B$1:D$65531,2,FALSE))=TRUE,0,C13*D13)</f>
        <v>0</v>
      </c>
      <c r="G13" s="23">
        <f>IF(ISNA(VLOOKUP(C13,IMrate!D$1:D$65531,2,FALSE))=TRUE,0,D13*E13)</f>
        <v>0</v>
      </c>
      <c r="H13" s="23">
        <f>IF(ISNA(VLOOKUP(D13,IMrate!C$1:C$65531,2,FALSE))=TRUE,0,E13*F13)</f>
        <v>0</v>
      </c>
      <c r="I13" s="23">
        <f>IF(ISNA(VLOOKUP(E13,IMrate!E$1:E$65531,2,FALSE))=TRUE,0,F13*G13)</f>
        <v>0</v>
      </c>
      <c r="J13" s="23">
        <f>IF(ISNA(VLOOKUP(A13,IMrate!A$1:B$65531,2,FALSE))=TRUE,0,E13*VLOOKUP(A13,IMrate!A$1:B$65531,2,FALSE)%)</f>
        <v>0</v>
      </c>
      <c r="K13" s="25"/>
      <c r="L13" s="23">
        <f>IF(ISNA(VLOOKUP(A13,IMrate!A$1:D$65531,3,FALSE))=TRUE,0,E13*VLOOKUP(A13,IMrate!A$1:D$65531,3,FALSE)%)</f>
        <v>0</v>
      </c>
      <c r="M13" s="25"/>
      <c r="N13" s="23">
        <f>IF(ISNA(VLOOKUP(A13,IMrate!A$1:D$65531,4,FALSE))=TRUE,0,E13*VLOOKUP(A13,IMrate!A$1:D$65531,4,FALSE)%)</f>
        <v>0</v>
      </c>
      <c r="O13" s="26"/>
    </row>
    <row r="14" spans="1:15" x14ac:dyDescent="0.5">
      <c r="A14" s="18" t="s">
        <v>26</v>
      </c>
      <c r="B14" s="19"/>
      <c r="C14" s="20"/>
      <c r="D14" s="21"/>
      <c r="E14" s="23">
        <f>IF(ISNA(VLOOKUP(A14,IMrate!A$1:B$65531,2,FALSE))=TRUE,0,B14*C14)</f>
        <v>0</v>
      </c>
      <c r="F14" s="23">
        <f>IF(ISNA(VLOOKUP(B14,IMrate!B$1:D$65531,2,FALSE))=TRUE,0,C14*D14)</f>
        <v>0</v>
      </c>
      <c r="G14" s="23">
        <f>IF(ISNA(VLOOKUP(C14,IMrate!D$1:D$65531,2,FALSE))=TRUE,0,D14*E14)</f>
        <v>0</v>
      </c>
      <c r="H14" s="23">
        <f>IF(ISNA(VLOOKUP(D14,IMrate!C$1:C$65531,2,FALSE))=TRUE,0,E14*F14)</f>
        <v>0</v>
      </c>
      <c r="I14" s="23">
        <f>IF(ISNA(VLOOKUP(E14,IMrate!E$1:E$65531,2,FALSE))=TRUE,0,F14*G14)</f>
        <v>0</v>
      </c>
      <c r="J14" s="23">
        <f>IF(ISNA(VLOOKUP(A14,IMrate!A$1:B$65531,2,FALSE))=TRUE,0,E14*VLOOKUP(A14,IMrate!A$1:B$65531,2,FALSE)%)</f>
        <v>0</v>
      </c>
      <c r="K14" s="25"/>
      <c r="L14" s="23">
        <f>IF(ISNA(VLOOKUP(A14,IMrate!A$1:D$65531,3,FALSE))=TRUE,0,E14*VLOOKUP(A14,IMrate!A$1:D$65531,3,FALSE)%)</f>
        <v>0</v>
      </c>
      <c r="M14" s="25"/>
      <c r="N14" s="23">
        <f>IF(ISNA(VLOOKUP(A14,IMrate!A$1:D$65531,4,FALSE))=TRUE,0,E14*VLOOKUP(A14,IMrate!A$1:D$65531,4,FALSE)%)</f>
        <v>0</v>
      </c>
      <c r="O14" s="26"/>
    </row>
    <row r="15" spans="1:15" x14ac:dyDescent="0.5">
      <c r="A15" s="18" t="s">
        <v>26</v>
      </c>
      <c r="B15" s="19"/>
      <c r="C15" s="20"/>
      <c r="D15" s="21"/>
      <c r="E15" s="23">
        <f>IF(ISNA(VLOOKUP(A15,IMrate!A$1:B$65531,2,FALSE))=TRUE,0,B15*C15)</f>
        <v>0</v>
      </c>
      <c r="F15" s="23">
        <f>IF(ISNA(VLOOKUP(B15,IMrate!B$1:D$65531,2,FALSE))=TRUE,0,C15*D15)</f>
        <v>0</v>
      </c>
      <c r="G15" s="23">
        <f>IF(ISNA(VLOOKUP(C15,IMrate!D$1:D$65531,2,FALSE))=TRUE,0,D15*E15)</f>
        <v>0</v>
      </c>
      <c r="H15" s="23">
        <f>IF(ISNA(VLOOKUP(D15,IMrate!C$1:C$65531,2,FALSE))=TRUE,0,E15*F15)</f>
        <v>0</v>
      </c>
      <c r="I15" s="23">
        <f>IF(ISNA(VLOOKUP(E15,IMrate!E$1:E$65531,2,FALSE))=TRUE,0,F15*G15)</f>
        <v>0</v>
      </c>
      <c r="J15" s="23">
        <f>IF(ISNA(VLOOKUP(A15,IMrate!A$1:B$65531,2,FALSE))=TRUE,0,E15*VLOOKUP(A15,IMrate!A$1:B$65531,2,FALSE)%)</f>
        <v>0</v>
      </c>
      <c r="K15" s="25"/>
      <c r="L15" s="23">
        <f>IF(ISNA(VLOOKUP(A15,IMrate!A$1:D$65531,3,FALSE))=TRUE,0,E15*VLOOKUP(A15,IMrate!A$1:D$65531,3,FALSE)%)</f>
        <v>0</v>
      </c>
      <c r="M15" s="25"/>
      <c r="N15" s="23">
        <f>IF(ISNA(VLOOKUP(A15,IMrate!A$1:D$65531,4,FALSE))=TRUE,0,E15*VLOOKUP(A15,IMrate!A$1:D$65531,4,FALSE)%)</f>
        <v>0</v>
      </c>
      <c r="O15" s="26"/>
    </row>
    <row r="16" spans="1:15" x14ac:dyDescent="0.5">
      <c r="A16" s="18"/>
      <c r="B16" s="19"/>
      <c r="C16" s="20"/>
      <c r="D16" s="21"/>
      <c r="E16" s="23">
        <f>IF(ISNA(VLOOKUP(A16,IMrate!A$1:B$65531,2,FALSE))=TRUE,0,B16*C16)</f>
        <v>0</v>
      </c>
      <c r="F16" s="23">
        <f>IF(ISNA(VLOOKUP(B16,IMrate!B$1:D$65531,2,FALSE))=TRUE,0,C16*D16)</f>
        <v>0</v>
      </c>
      <c r="G16" s="23">
        <f>IF(ISNA(VLOOKUP(C16,IMrate!D$1:D$65531,2,FALSE))=TRUE,0,D16*E16)</f>
        <v>0</v>
      </c>
      <c r="H16" s="23">
        <f>IF(ISNA(VLOOKUP(D16,IMrate!C$1:C$65531,2,FALSE))=TRUE,0,E16*F16)</f>
        <v>0</v>
      </c>
      <c r="I16" s="23">
        <f>IF(ISNA(VLOOKUP(E16,IMrate!E$1:E$65531,2,FALSE))=TRUE,0,F16*G16)</f>
        <v>0</v>
      </c>
      <c r="J16" s="23">
        <f>IF(ISNA(VLOOKUP(A16,IMrate!A$1:B$65531,2,FALSE))=TRUE,0,E16*VLOOKUP(A16,IMrate!A$1:B$65531,2,FALSE)%)</f>
        <v>0</v>
      </c>
      <c r="K16" s="25"/>
      <c r="L16" s="23">
        <f>IF(ISNA(VLOOKUP(A16,IMrate!A$1:D$65531,3,FALSE))=TRUE,0,E16*VLOOKUP(A16,IMrate!A$1:D$65531,3,FALSE)%)</f>
        <v>0</v>
      </c>
      <c r="M16" s="25"/>
      <c r="N16" s="23">
        <f>IF(ISNA(VLOOKUP(A16,IMrate!A$1:D$65531,4,FALSE))=TRUE,0,E16*VLOOKUP(A16,IMrate!A$1:D$65531,4,FALSE)%)</f>
        <v>0</v>
      </c>
      <c r="O16" s="26"/>
    </row>
    <row r="17" spans="1:15" x14ac:dyDescent="0.5">
      <c r="A17" s="18"/>
      <c r="B17" s="19"/>
      <c r="C17" s="20"/>
      <c r="D17" s="21"/>
      <c r="E17" s="23">
        <f>IF(ISNA(VLOOKUP(A17,IMrate!A$1:B$65531,2,FALSE))=TRUE,0,B17*C17)</f>
        <v>0</v>
      </c>
      <c r="F17" s="23">
        <f>IF(ISNA(VLOOKUP(B17,IMrate!B$1:D$65531,2,FALSE))=TRUE,0,C17*D17)</f>
        <v>0</v>
      </c>
      <c r="G17" s="23">
        <f>IF(ISNA(VLOOKUP(C17,IMrate!D$1:D$65531,2,FALSE))=TRUE,0,D17*E17)</f>
        <v>0</v>
      </c>
      <c r="H17" s="23">
        <f>IF(ISNA(VLOOKUP(D17,IMrate!C$1:C$65531,2,FALSE))=TRUE,0,E17*F17)</f>
        <v>0</v>
      </c>
      <c r="I17" s="23">
        <f>IF(ISNA(VLOOKUP(E17,IMrate!E$1:E$65531,2,FALSE))=TRUE,0,F17*G17)</f>
        <v>0</v>
      </c>
      <c r="J17" s="23">
        <f>IF(ISNA(VLOOKUP(A17,IMrate!A$1:B$65531,2,FALSE))=TRUE,0,E17*VLOOKUP(A17,IMrate!A$1:B$65531,2,FALSE)%)</f>
        <v>0</v>
      </c>
      <c r="K17" s="25"/>
      <c r="L17" s="23">
        <f>IF(ISNA(VLOOKUP(A17,IMrate!A$1:D$65531,3,FALSE))=TRUE,0,E17*VLOOKUP(A17,IMrate!A$1:D$65531,3,FALSE)%)</f>
        <v>0</v>
      </c>
      <c r="M17" s="25"/>
      <c r="N17" s="23">
        <f>IF(ISNA(VLOOKUP(A17,IMrate!A$1:D$65531,4,FALSE))=TRUE,0,E17*VLOOKUP(A17,IMrate!A$1:D$65531,4,FALSE)%)</f>
        <v>0</v>
      </c>
      <c r="O17" s="26"/>
    </row>
    <row r="18" spans="1:15" x14ac:dyDescent="0.5">
      <c r="A18" s="18"/>
      <c r="B18" s="19"/>
      <c r="C18" s="20"/>
      <c r="D18" s="21"/>
      <c r="E18" s="23">
        <f>IF(ISNA(VLOOKUP(A18,IMrate!A$1:B$65531,2,FALSE))=TRUE,0,B18*C18)</f>
        <v>0</v>
      </c>
      <c r="F18" s="23">
        <f>IF(ISNA(VLOOKUP(B18,IMrate!B$1:D$65531,2,FALSE))=TRUE,0,C18*D18)</f>
        <v>0</v>
      </c>
      <c r="G18" s="23">
        <f>IF(ISNA(VLOOKUP(C18,IMrate!D$1:D$65531,2,FALSE))=TRUE,0,D18*E18)</f>
        <v>0</v>
      </c>
      <c r="H18" s="23">
        <f>IF(ISNA(VLOOKUP(D18,IMrate!C$1:C$65531,2,FALSE))=TRUE,0,E18*F18)</f>
        <v>0</v>
      </c>
      <c r="I18" s="23">
        <f>IF(ISNA(VLOOKUP(E18,IMrate!E$1:E$65531,2,FALSE))=TRUE,0,F18*G18)</f>
        <v>0</v>
      </c>
      <c r="J18" s="23">
        <f>IF(ISNA(VLOOKUP(A18,IMrate!A$1:B$65531,2,FALSE))=TRUE,0,E18*VLOOKUP(A18,IMrate!A$1:B$65531,2,FALSE)%)</f>
        <v>0</v>
      </c>
      <c r="K18" s="25"/>
      <c r="L18" s="23">
        <f>IF(ISNA(VLOOKUP(A18,IMrate!A$1:D$65531,3,FALSE))=TRUE,0,E18*VLOOKUP(A18,IMrate!A$1:D$65531,3,FALSE)%)</f>
        <v>0</v>
      </c>
      <c r="M18" s="25"/>
      <c r="N18" s="23">
        <f>IF(ISNA(VLOOKUP(A18,IMrate!A$1:D$65531,4,FALSE))=TRUE,0,E18*VLOOKUP(A18,IMrate!A$1:D$65531,4,FALSE)%)</f>
        <v>0</v>
      </c>
      <c r="O18" s="26"/>
    </row>
    <row r="19" spans="1:15" x14ac:dyDescent="0.5">
      <c r="A19" s="18"/>
      <c r="B19" s="19"/>
      <c r="C19" s="20"/>
      <c r="D19" s="21"/>
      <c r="E19" s="23">
        <f>IF(ISNA(VLOOKUP(A19,IMrate!A$1:B$65531,2,FALSE))=TRUE,0,B19*C19)</f>
        <v>0</v>
      </c>
      <c r="F19" s="23">
        <f>IF(ISNA(VLOOKUP(B19,IMrate!B$1:D$65531,2,FALSE))=TRUE,0,C19*D19)</f>
        <v>0</v>
      </c>
      <c r="G19" s="23">
        <f>IF(ISNA(VLOOKUP(C19,IMrate!D$1:D$65531,2,FALSE))=TRUE,0,D19*E19)</f>
        <v>0</v>
      </c>
      <c r="H19" s="23">
        <f>IF(ISNA(VLOOKUP(D19,IMrate!C$1:C$65531,2,FALSE))=TRUE,0,E19*F19)</f>
        <v>0</v>
      </c>
      <c r="I19" s="23">
        <f>IF(ISNA(VLOOKUP(E19,IMrate!E$1:E$65531,2,FALSE))=TRUE,0,F19*G19)</f>
        <v>0</v>
      </c>
      <c r="J19" s="23">
        <f>IF(ISNA(VLOOKUP(A19,IMrate!A$1:B$65531,2,FALSE))=TRUE,0,E19*VLOOKUP(A19,IMrate!A$1:B$65531,2,FALSE)%)</f>
        <v>0</v>
      </c>
      <c r="K19" s="25"/>
      <c r="L19" s="23">
        <f>IF(ISNA(VLOOKUP(A19,IMrate!A$1:D$65531,3,FALSE))=TRUE,0,E19*VLOOKUP(A19,IMrate!A$1:D$65531,3,FALSE)%)</f>
        <v>0</v>
      </c>
      <c r="M19" s="25"/>
      <c r="N19" s="23">
        <f>IF(ISNA(VLOOKUP(A19,IMrate!A$1:D$65531,4,FALSE))=TRUE,0,E19*VLOOKUP(A19,IMrate!A$1:D$65531,4,FALSE)%)</f>
        <v>0</v>
      </c>
      <c r="O19" s="26"/>
    </row>
    <row r="20" spans="1:15" x14ac:dyDescent="0.5">
      <c r="A20" s="18"/>
      <c r="B20" s="19"/>
      <c r="C20" s="20"/>
      <c r="D20" s="21"/>
      <c r="E20" s="23">
        <f>IF(ISNA(VLOOKUP(A20,IMrate!A$1:B$65531,2,FALSE))=TRUE,0,B20*C20)</f>
        <v>0</v>
      </c>
      <c r="F20" s="23">
        <f>IF(ISNA(VLOOKUP(B20,IMrate!B$1:D$65531,2,FALSE))=TRUE,0,C20*D20)</f>
        <v>0</v>
      </c>
      <c r="G20" s="23">
        <f>IF(ISNA(VLOOKUP(C20,IMrate!D$1:D$65531,2,FALSE))=TRUE,0,D20*E20)</f>
        <v>0</v>
      </c>
      <c r="H20" s="23">
        <f>IF(ISNA(VLOOKUP(D20,IMrate!C$1:C$65531,2,FALSE))=TRUE,0,E20*F20)</f>
        <v>0</v>
      </c>
      <c r="I20" s="23">
        <f>IF(ISNA(VLOOKUP(E20,IMrate!E$1:E$65531,2,FALSE))=TRUE,0,F20*G20)</f>
        <v>0</v>
      </c>
      <c r="J20" s="23">
        <f>IF(ISNA(VLOOKUP(A20,IMrate!A$1:B$65531,2,FALSE))=TRUE,0,E20*VLOOKUP(A20,IMrate!A$1:B$65531,2,FALSE)%)</f>
        <v>0</v>
      </c>
      <c r="K20" s="25"/>
      <c r="L20" s="23">
        <f>IF(ISNA(VLOOKUP(A20,IMrate!A$1:D$65531,3,FALSE))=TRUE,0,E20*VLOOKUP(A20,IMrate!A$1:D$65531,3,FALSE)%)</f>
        <v>0</v>
      </c>
      <c r="M20" s="25"/>
      <c r="N20" s="23">
        <f>IF(ISNA(VLOOKUP(A20,IMrate!A$1:D$65531,4,FALSE))=TRUE,0,E20*VLOOKUP(A20,IMrate!A$1:D$65531,4,FALSE)%)</f>
        <v>0</v>
      </c>
      <c r="O20" s="26"/>
    </row>
    <row r="21" spans="1:15" x14ac:dyDescent="0.5">
      <c r="A21" s="18"/>
      <c r="B21" s="19"/>
      <c r="C21" s="20"/>
      <c r="D21" s="21"/>
      <c r="E21" s="23">
        <f>IF(ISNA(VLOOKUP(A21,IMrate!A$1:B$65531,2,FALSE))=TRUE,0,B21*C21)</f>
        <v>0</v>
      </c>
      <c r="F21" s="23">
        <f>IF(ISNA(VLOOKUP(B21,IMrate!B$1:D$65531,2,FALSE))=TRUE,0,C21*D21)</f>
        <v>0</v>
      </c>
      <c r="G21" s="23">
        <f>IF(ISNA(VLOOKUP(C21,IMrate!D$1:D$65531,2,FALSE))=TRUE,0,D21*E21)</f>
        <v>0</v>
      </c>
      <c r="H21" s="23">
        <f>IF(ISNA(VLOOKUP(D21,IMrate!C$1:C$65531,2,FALSE))=TRUE,0,E21*F21)</f>
        <v>0</v>
      </c>
      <c r="I21" s="23">
        <f>IF(ISNA(VLOOKUP(E21,IMrate!E$1:E$65531,2,FALSE))=TRUE,0,F21*G21)</f>
        <v>0</v>
      </c>
      <c r="J21" s="23">
        <f>IF(ISNA(VLOOKUP(A21,IMrate!A$1:B$65531,2,FALSE))=TRUE,0,E21*VLOOKUP(A21,IMrate!A$1:B$65531,2,FALSE)%)</f>
        <v>0</v>
      </c>
      <c r="K21" s="25"/>
      <c r="L21" s="23">
        <f>IF(ISNA(VLOOKUP(A21,IMrate!A$1:D$65531,3,FALSE))=TRUE,0,E21*VLOOKUP(A21,IMrate!A$1:D$65531,3,FALSE)%)</f>
        <v>0</v>
      </c>
      <c r="M21" s="25"/>
      <c r="N21" s="23">
        <f>IF(ISNA(VLOOKUP(A21,IMrate!A$1:D$65531,4,FALSE))=TRUE,0,E21*VLOOKUP(A21,IMrate!A$1:D$65531,4,FALSE)%)</f>
        <v>0</v>
      </c>
      <c r="O21" s="26"/>
    </row>
    <row r="22" spans="1:15" x14ac:dyDescent="0.5">
      <c r="A22" s="18"/>
      <c r="B22" s="19"/>
      <c r="C22" s="20"/>
      <c r="D22" s="21"/>
      <c r="E22" s="23">
        <f>IF(ISNA(VLOOKUP(A22,IMrate!A$1:B$65531,2,FALSE))=TRUE,0,B22*C22)</f>
        <v>0</v>
      </c>
      <c r="F22" s="23">
        <f>IF(ISNA(VLOOKUP(B22,IMrate!B$1:D$65531,2,FALSE))=TRUE,0,C22*D22)</f>
        <v>0</v>
      </c>
      <c r="G22" s="23">
        <f>IF(ISNA(VLOOKUP(C22,IMrate!D$1:D$65531,2,FALSE))=TRUE,0,D22*E22)</f>
        <v>0</v>
      </c>
      <c r="H22" s="23">
        <f>IF(ISNA(VLOOKUP(D22,IMrate!C$1:C$65531,2,FALSE))=TRUE,0,E22*F22)</f>
        <v>0</v>
      </c>
      <c r="I22" s="23">
        <f>IF(ISNA(VLOOKUP(E22,IMrate!E$1:E$65531,2,FALSE))=TRUE,0,F22*G22)</f>
        <v>0</v>
      </c>
      <c r="J22" s="23">
        <f>IF(ISNA(VLOOKUP(A22,IMrate!A$1:B$65531,2,FALSE))=TRUE,0,E22*VLOOKUP(A22,IMrate!A$1:B$65531,2,FALSE)%)</f>
        <v>0</v>
      </c>
      <c r="K22" s="25"/>
      <c r="L22" s="23">
        <f>IF(ISNA(VLOOKUP(A22,IMrate!A$1:D$65531,3,FALSE))=TRUE,0,E22*VLOOKUP(A22,IMrate!A$1:D$65531,3,FALSE)%)</f>
        <v>0</v>
      </c>
      <c r="M22" s="25"/>
      <c r="N22" s="23">
        <f>IF(ISNA(VLOOKUP(A22,IMrate!A$1:D$65531,4,FALSE))=TRUE,0,E22*VLOOKUP(A22,IMrate!A$1:D$65531,4,FALSE)%)</f>
        <v>0</v>
      </c>
      <c r="O22" s="26"/>
    </row>
    <row r="23" spans="1:15" x14ac:dyDescent="0.5">
      <c r="A23" s="18"/>
      <c r="B23" s="19"/>
      <c r="C23" s="20"/>
      <c r="D23" s="21"/>
      <c r="E23" s="23">
        <f>IF(ISNA(VLOOKUP(A23,IMrate!A$1:B$65531,2,FALSE))=TRUE,0,B23*C23)</f>
        <v>0</v>
      </c>
      <c r="F23" s="23">
        <f>IF(ISNA(VLOOKUP(B23,IMrate!B$1:D$65531,2,FALSE))=TRUE,0,C23*D23)</f>
        <v>0</v>
      </c>
      <c r="G23" s="23">
        <f>IF(ISNA(VLOOKUP(C23,IMrate!D$1:D$65531,2,FALSE))=TRUE,0,D23*E23)</f>
        <v>0</v>
      </c>
      <c r="H23" s="23">
        <f>IF(ISNA(VLOOKUP(D23,IMrate!C$1:C$65531,2,FALSE))=TRUE,0,E23*F23)</f>
        <v>0</v>
      </c>
      <c r="I23" s="23">
        <f>IF(ISNA(VLOOKUP(E23,IMrate!E$1:E$65531,2,FALSE))=TRUE,0,F23*G23)</f>
        <v>0</v>
      </c>
      <c r="J23" s="23">
        <f>IF(ISNA(VLOOKUP(A23,IMrate!A$1:B$65531,2,FALSE))=TRUE,0,E23*VLOOKUP(A23,IMrate!A$1:B$65531,2,FALSE)%)</f>
        <v>0</v>
      </c>
      <c r="K23" s="25"/>
      <c r="L23" s="23">
        <f>IF(ISNA(VLOOKUP(A23,IMrate!A$1:D$65531,3,FALSE))=TRUE,0,E23*VLOOKUP(A23,IMrate!A$1:D$65531,3,FALSE)%)</f>
        <v>0</v>
      </c>
      <c r="M23" s="25"/>
      <c r="N23" s="23">
        <f>IF(ISNA(VLOOKUP(A23,IMrate!A$1:D$65531,4,FALSE))=TRUE,0,E23*VLOOKUP(A23,IMrate!A$1:D$65531,4,FALSE)%)</f>
        <v>0</v>
      </c>
      <c r="O23" s="26"/>
    </row>
    <row r="24" spans="1:15" ht="22.5" thickBot="1" x14ac:dyDescent="0.55000000000000004">
      <c r="A24" s="18"/>
      <c r="B24" s="19"/>
      <c r="C24" s="20"/>
      <c r="D24" s="21"/>
      <c r="E24" s="23">
        <f>IF(ISNA(VLOOKUP(A24,IMrate!A$1:B$65531,2,FALSE))=TRUE,0,B24*C24)</f>
        <v>0</v>
      </c>
      <c r="F24" s="23">
        <f>IF(ISNA(VLOOKUP(B24,IMrate!B$1:D$65531,2,FALSE))=TRUE,0,C24*D24)</f>
        <v>0</v>
      </c>
      <c r="G24" s="23">
        <f>IF(ISNA(VLOOKUP(C24,IMrate!D$1:D$65531,2,FALSE))=TRUE,0,D24*E24)</f>
        <v>0</v>
      </c>
      <c r="H24" s="23">
        <f>IF(ISNA(VLOOKUP(D24,IMrate!C$1:C$65531,2,FALSE))=TRUE,0,E24*F24)</f>
        <v>0</v>
      </c>
      <c r="I24" s="23">
        <f>IF(ISNA(VLOOKUP(E24,IMrate!E$1:E$65531,2,FALSE))=TRUE,0,F24*G24)</f>
        <v>0</v>
      </c>
      <c r="J24" s="23">
        <f>IF(ISNA(VLOOKUP(A24,IMrate!A$1:B$65531,2,FALSE))=TRUE,0,E24*VLOOKUP(A24,IMrate!A$1:B$65531,2,FALSE)%)</f>
        <v>0</v>
      </c>
      <c r="K24" s="25"/>
      <c r="L24" s="23">
        <f>IF(ISNA(VLOOKUP(A24,IMrate!A$1:D$65531,3,FALSE))=TRUE,0,E24*VLOOKUP(A24,IMrate!A$1:D$65531,3,FALSE)%)</f>
        <v>0</v>
      </c>
      <c r="M24" s="25"/>
      <c r="N24" s="23">
        <f>IF(ISNA(VLOOKUP(A24,IMrate!A$1:D$65531,4,FALSE))=TRUE,0,E24*VLOOKUP(A24,IMrate!A$1:D$65531,4,FALSE)%)</f>
        <v>0</v>
      </c>
      <c r="O24" s="26"/>
    </row>
    <row r="25" spans="1:15" ht="22.5" thickBot="1" x14ac:dyDescent="0.55000000000000004">
      <c r="D25" s="29"/>
      <c r="E25" s="30">
        <f>SUM(E5:E24)</f>
        <v>6088725</v>
      </c>
      <c r="F25" s="31"/>
      <c r="G25" s="31"/>
      <c r="H25" s="31"/>
      <c r="I25" s="31"/>
      <c r="J25" s="30">
        <f>SUM(J5:J24)</f>
        <v>3518775</v>
      </c>
      <c r="K25" s="32"/>
      <c r="L25" s="30">
        <f>SUM(L5:L24)</f>
        <v>2574281.25</v>
      </c>
      <c r="M25" s="32"/>
      <c r="N25" s="30">
        <f>SUM(N5:N24)</f>
        <v>1995018.75</v>
      </c>
      <c r="O25" s="26"/>
    </row>
    <row r="26" spans="1:15" x14ac:dyDescent="0.5">
      <c r="A26" s="23" t="s">
        <v>27</v>
      </c>
      <c r="B26" s="20">
        <v>0</v>
      </c>
      <c r="C26" s="6"/>
      <c r="D26" s="6"/>
      <c r="E26" s="7" t="s">
        <v>28</v>
      </c>
      <c r="J26" s="6"/>
    </row>
    <row r="27" spans="1:15" x14ac:dyDescent="0.5">
      <c r="A27" s="23" t="s">
        <v>29</v>
      </c>
      <c r="B27" s="33">
        <f>E25</f>
        <v>6088725</v>
      </c>
      <c r="C27" s="6"/>
      <c r="D27" s="6"/>
      <c r="E27" s="6"/>
      <c r="J27" s="6"/>
    </row>
    <row r="28" spans="1:15" hidden="1" x14ac:dyDescent="0.5">
      <c r="A28" s="23" t="s">
        <v>30</v>
      </c>
      <c r="B28" s="20">
        <v>0</v>
      </c>
      <c r="C28" s="6"/>
      <c r="D28" s="6"/>
      <c r="E28" s="6"/>
      <c r="J28" s="6"/>
    </row>
    <row r="29" spans="1:15" x14ac:dyDescent="0.5">
      <c r="A29" s="23" t="s">
        <v>31</v>
      </c>
      <c r="B29" s="20">
        <v>4500000</v>
      </c>
      <c r="C29" s="6" t="s">
        <v>26</v>
      </c>
      <c r="D29" s="6"/>
      <c r="E29" s="7" t="s">
        <v>32</v>
      </c>
      <c r="F29" s="6" t="e">
        <f>F30/D5</f>
        <v>#DIV/0!</v>
      </c>
      <c r="G29" s="6">
        <f>G30/E5</f>
        <v>0</v>
      </c>
      <c r="H29" s="6" t="e">
        <f>H30/F5</f>
        <v>#DIV/0!</v>
      </c>
      <c r="I29" s="6" t="e">
        <f>I30/G5</f>
        <v>#DIV/0!</v>
      </c>
      <c r="J29" s="6" t="s">
        <v>26</v>
      </c>
      <c r="L29" s="6" t="s">
        <v>26</v>
      </c>
      <c r="N29" s="6" t="s">
        <v>26</v>
      </c>
    </row>
    <row r="30" spans="1:15" ht="22.5" thickBot="1" x14ac:dyDescent="0.55000000000000004">
      <c r="A30" s="34" t="s">
        <v>33</v>
      </c>
      <c r="B30" s="35">
        <f>B26+B27+B28-B29</f>
        <v>1588725</v>
      </c>
      <c r="C30" s="7"/>
      <c r="D30" s="7"/>
      <c r="E30" s="7" t="s">
        <v>26</v>
      </c>
      <c r="F30" s="7"/>
      <c r="G30" s="7"/>
      <c r="H30" s="7"/>
      <c r="I30" s="7"/>
      <c r="J30" s="7" t="s">
        <v>26</v>
      </c>
      <c r="K30" s="7">
        <f>K34/100000</f>
        <v>0</v>
      </c>
      <c r="L30" s="7" t="s">
        <v>26</v>
      </c>
      <c r="M30" s="7">
        <f>M34/100000</f>
        <v>0</v>
      </c>
      <c r="N30" s="7" t="s">
        <v>26</v>
      </c>
    </row>
    <row r="31" spans="1:15" ht="23.25" thickTop="1" thickBot="1" x14ac:dyDescent="0.55000000000000004">
      <c r="A31" s="33" t="s">
        <v>34</v>
      </c>
      <c r="B31" s="33">
        <f>J25+B28</f>
        <v>3518775</v>
      </c>
      <c r="C31" s="167" t="s">
        <v>35</v>
      </c>
      <c r="D31" s="168"/>
      <c r="E31" s="169"/>
      <c r="F31" s="36"/>
      <c r="G31" s="36"/>
      <c r="H31" s="36"/>
      <c r="I31" s="36"/>
      <c r="J31" s="37" t="s">
        <v>36</v>
      </c>
      <c r="K31" s="37"/>
      <c r="L31" s="37" t="s">
        <v>37</v>
      </c>
      <c r="M31" s="38"/>
      <c r="N31" s="37" t="s">
        <v>38</v>
      </c>
    </row>
    <row r="32" spans="1:15" ht="23.25" thickTop="1" thickBot="1" x14ac:dyDescent="0.55000000000000004">
      <c r="A32" s="39" t="s">
        <v>39</v>
      </c>
      <c r="B32" s="40">
        <f>B30-B31</f>
        <v>-1930050</v>
      </c>
      <c r="C32" s="170"/>
      <c r="D32" s="171"/>
      <c r="E32" s="172"/>
      <c r="F32" s="41">
        <f>C32/(1-0.35)</f>
        <v>0</v>
      </c>
      <c r="G32" s="41">
        <f>D32/(1-0.35)</f>
        <v>0</v>
      </c>
      <c r="H32" s="41">
        <f>E32/(1-0.35)</f>
        <v>0</v>
      </c>
      <c r="I32" s="41">
        <f>F32/(1-0.35)</f>
        <v>0</v>
      </c>
      <c r="J32" s="42">
        <f>IF(B32 &gt; 0,B32/(1-0.5),0)</f>
        <v>0</v>
      </c>
      <c r="K32" s="42">
        <f>C32/(1-0.4)</f>
        <v>0</v>
      </c>
      <c r="L32" s="42">
        <f>IF(B32 &gt; 0,B32/(1-0.6),0)</f>
        <v>0</v>
      </c>
      <c r="M32" s="38"/>
      <c r="N32" s="42">
        <f>IF(B32 &gt; 0,B32/(1-0.7),0)</f>
        <v>0</v>
      </c>
    </row>
    <row r="33" spans="1:14" ht="23.25" thickTop="1" thickBot="1" x14ac:dyDescent="0.55000000000000004">
      <c r="A33" s="42" t="s">
        <v>40</v>
      </c>
      <c r="B33" s="42">
        <f>L25</f>
        <v>2574281.25</v>
      </c>
      <c r="C33" s="173" t="s">
        <v>41</v>
      </c>
      <c r="D33" s="174"/>
      <c r="E33" s="175"/>
      <c r="F33" s="36"/>
      <c r="G33" s="36"/>
      <c r="H33" s="36"/>
      <c r="I33" s="36"/>
      <c r="J33" s="37" t="s">
        <v>36</v>
      </c>
      <c r="K33" s="37"/>
      <c r="L33" s="37" t="s">
        <v>37</v>
      </c>
      <c r="M33" s="38"/>
      <c r="N33" s="37" t="s">
        <v>38</v>
      </c>
    </row>
    <row r="34" spans="1:14" ht="23.25" thickTop="1" thickBot="1" x14ac:dyDescent="0.55000000000000004">
      <c r="A34" s="42" t="s">
        <v>42</v>
      </c>
      <c r="B34" s="42">
        <f>IF(B30&gt;B33,0,ABS(B30-B33))</f>
        <v>985556.25</v>
      </c>
      <c r="C34" s="176"/>
      <c r="D34" s="177"/>
      <c r="E34" s="178"/>
      <c r="F34" s="41">
        <f>C34/(1-0.35)</f>
        <v>0</v>
      </c>
      <c r="G34" s="41">
        <f>D34/(1-0.35)</f>
        <v>0</v>
      </c>
      <c r="H34" s="41">
        <f>E34/(1-0.35)</f>
        <v>0</v>
      </c>
      <c r="I34" s="41">
        <f>F34/(1-0.35)</f>
        <v>0</v>
      </c>
      <c r="J34" s="42">
        <f>B34/(1-0.35)</f>
        <v>1516240.3846153845</v>
      </c>
      <c r="K34" s="42">
        <f>C34/(1-0.4)</f>
        <v>0</v>
      </c>
      <c r="L34" s="42">
        <f>B34/(1-0.4)</f>
        <v>1642593.75</v>
      </c>
      <c r="M34" s="38"/>
      <c r="N34" s="42">
        <f>B34/(1-0.45)</f>
        <v>1791920.4545454544</v>
      </c>
    </row>
    <row r="35" spans="1:14" ht="23.25" thickTop="1" thickBot="1" x14ac:dyDescent="0.55000000000000004">
      <c r="A35" s="42" t="s">
        <v>43</v>
      </c>
      <c r="B35" s="42">
        <f>N25</f>
        <v>1995018.75</v>
      </c>
      <c r="C35" s="179" t="s">
        <v>44</v>
      </c>
      <c r="D35" s="180"/>
      <c r="E35" s="181"/>
      <c r="F35" s="43"/>
      <c r="G35" s="43"/>
      <c r="H35" s="43"/>
      <c r="I35" s="43"/>
      <c r="J35" s="37" t="s">
        <v>36</v>
      </c>
      <c r="K35" s="37"/>
      <c r="L35" s="37" t="s">
        <v>37</v>
      </c>
      <c r="M35" s="38"/>
      <c r="N35" s="37" t="s">
        <v>38</v>
      </c>
    </row>
    <row r="36" spans="1:14" ht="23.25" thickTop="1" thickBot="1" x14ac:dyDescent="0.55000000000000004">
      <c r="A36" s="42" t="s">
        <v>45</v>
      </c>
      <c r="B36" s="44" t="str">
        <f>IF(B30&gt;=B35,"NO","ForceSell")</f>
        <v>ForceSell</v>
      </c>
      <c r="C36" s="182"/>
      <c r="D36" s="183"/>
      <c r="E36" s="184"/>
      <c r="F36" s="41">
        <f>C34/(0.35)</f>
        <v>0</v>
      </c>
      <c r="G36" s="41">
        <f>D34/(0.35)</f>
        <v>0</v>
      </c>
      <c r="H36" s="41">
        <f>E34/(0.35)</f>
        <v>0</v>
      </c>
      <c r="I36" s="41">
        <f>F34/(0.35)</f>
        <v>0</v>
      </c>
      <c r="J36" s="42">
        <f>B34/(0.35)</f>
        <v>2815875</v>
      </c>
      <c r="K36" s="42">
        <f>C34/(0.4)</f>
        <v>0</v>
      </c>
      <c r="L36" s="42">
        <f>B34/(0.4)</f>
        <v>2463890.625</v>
      </c>
      <c r="M36" s="42">
        <f>C34/(0.45)</f>
        <v>0</v>
      </c>
      <c r="N36" s="42">
        <f>B34/(0.45)</f>
        <v>2190125</v>
      </c>
    </row>
    <row r="37" spans="1:14" ht="22.5" thickTop="1" x14ac:dyDescent="0.5">
      <c r="A37" s="185" t="s">
        <v>46</v>
      </c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</row>
    <row r="38" spans="1:14" x14ac:dyDescent="0.5">
      <c r="A38" s="185" t="s">
        <v>47</v>
      </c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</row>
    <row r="39" spans="1:14" x14ac:dyDescent="0.5">
      <c r="A39" s="6" t="s">
        <v>48</v>
      </c>
    </row>
    <row r="40" spans="1:14" ht="9" customHeight="1" x14ac:dyDescent="0.5"/>
    <row r="41" spans="1:14" ht="25.5" customHeight="1" x14ac:dyDescent="0.7">
      <c r="A41" s="164" t="s">
        <v>49</v>
      </c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</row>
    <row r="42" spans="1:14" ht="24" x14ac:dyDescent="0.55000000000000004">
      <c r="A42" s="165" t="s">
        <v>50</v>
      </c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45"/>
      <c r="N42" s="45"/>
    </row>
    <row r="43" spans="1:14" ht="24" x14ac:dyDescent="0.55000000000000004">
      <c r="A43" s="165" t="s">
        <v>51</v>
      </c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45"/>
      <c r="N43" s="45"/>
    </row>
  </sheetData>
  <sheetProtection password="ED07" sheet="1" objects="1" scenarios="1"/>
  <mergeCells count="9">
    <mergeCell ref="A41:L41"/>
    <mergeCell ref="A42:L42"/>
    <mergeCell ref="A43:L43"/>
    <mergeCell ref="A1:N1"/>
    <mergeCell ref="C31:E32"/>
    <mergeCell ref="C33:E34"/>
    <mergeCell ref="C35:E36"/>
    <mergeCell ref="A37:N37"/>
    <mergeCell ref="A38:N38"/>
  </mergeCells>
  <pageMargins left="0.39370078740157483" right="0.35433070866141736" top="0.39370078740157483" bottom="0.59055118110236227" header="0.31496062992125984" footer="0.51181102362204722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Y35"/>
  <sheetViews>
    <sheetView tabSelected="1" zoomScale="82" zoomScaleNormal="82" workbookViewId="0">
      <selection activeCell="H6" sqref="H6"/>
    </sheetView>
  </sheetViews>
  <sheetFormatPr defaultRowHeight="24" x14ac:dyDescent="0.55000000000000004"/>
  <cols>
    <col min="1" max="1" width="9.7109375" style="46" customWidth="1"/>
    <col min="2" max="2" width="13.140625" style="46" customWidth="1"/>
    <col min="3" max="3" width="11.5703125" style="46" customWidth="1"/>
    <col min="4" max="4" width="18.42578125" style="46" customWidth="1"/>
    <col min="5" max="5" width="5.28515625" style="58" customWidth="1"/>
    <col min="6" max="6" width="4.42578125" style="58" customWidth="1"/>
    <col min="7" max="7" width="4.85546875" style="58" customWidth="1"/>
    <col min="8" max="10" width="18.42578125" style="46" customWidth="1"/>
    <col min="11" max="11" width="4.7109375" style="46" customWidth="1"/>
    <col min="12" max="12" width="20.7109375" style="46" customWidth="1"/>
    <col min="13" max="13" width="18.140625" style="46" customWidth="1"/>
    <col min="14" max="16" width="18.42578125" style="46" customWidth="1"/>
    <col min="17" max="17" width="13.85546875" style="46" bestFit="1" customWidth="1"/>
    <col min="18" max="19" width="17.140625" style="46" customWidth="1"/>
    <col min="20" max="20" width="14.28515625" style="46" customWidth="1"/>
    <col min="21" max="21" width="17.140625" style="46" hidden="1" customWidth="1"/>
    <col min="22" max="22" width="17.140625" style="46" customWidth="1"/>
    <col min="23" max="23" width="14.5703125" style="46" customWidth="1"/>
    <col min="24" max="24" width="9.28515625" style="46" bestFit="1" customWidth="1"/>
    <col min="25" max="25" width="13.140625" style="46" bestFit="1" customWidth="1"/>
    <col min="26" max="16384" width="9.140625" style="46"/>
  </cols>
  <sheetData>
    <row r="1" spans="1:25" ht="21.75" customHeight="1" x14ac:dyDescent="0.65">
      <c r="A1" s="66" t="s">
        <v>66</v>
      </c>
      <c r="B1" s="2"/>
      <c r="C1" s="2"/>
      <c r="D1" s="2"/>
      <c r="E1" s="3"/>
      <c r="F1" s="3"/>
      <c r="G1" s="3"/>
      <c r="H1" s="2"/>
      <c r="I1" s="2"/>
      <c r="L1" s="117" t="s">
        <v>782</v>
      </c>
      <c r="M1" s="118"/>
      <c r="N1" s="119" t="s">
        <v>799</v>
      </c>
      <c r="O1" s="120"/>
      <c r="Q1" s="131" t="s">
        <v>849</v>
      </c>
      <c r="R1" s="110"/>
      <c r="S1" s="111" t="s">
        <v>842</v>
      </c>
      <c r="T1" s="110"/>
      <c r="U1" s="110"/>
      <c r="V1" s="110"/>
      <c r="W1" s="112"/>
    </row>
    <row r="2" spans="1:25" ht="21.75" customHeight="1" x14ac:dyDescent="0.55000000000000004">
      <c r="A2" s="97" t="s">
        <v>67</v>
      </c>
      <c r="B2" s="98"/>
      <c r="C2" s="98"/>
      <c r="D2" s="98"/>
      <c r="E2" s="3"/>
      <c r="F2" s="3"/>
      <c r="G2" s="3"/>
      <c r="H2" s="2"/>
      <c r="I2" s="2"/>
      <c r="L2" s="121" t="s">
        <v>72</v>
      </c>
      <c r="N2" s="61" t="s">
        <v>73</v>
      </c>
      <c r="O2" s="122"/>
      <c r="Q2" s="128" t="s">
        <v>72</v>
      </c>
      <c r="R2" s="61"/>
      <c r="S2" s="61" t="s">
        <v>843</v>
      </c>
      <c r="W2" s="113"/>
    </row>
    <row r="3" spans="1:25" ht="21.75" customHeight="1" x14ac:dyDescent="0.55000000000000004">
      <c r="A3" s="67" t="s">
        <v>856</v>
      </c>
      <c r="B3" s="2"/>
      <c r="C3" s="2"/>
      <c r="D3" s="2"/>
      <c r="E3" s="3"/>
      <c r="F3" s="188" t="s">
        <v>863</v>
      </c>
      <c r="G3" s="188"/>
      <c r="H3" s="188"/>
      <c r="I3" s="2"/>
      <c r="L3" s="121" t="s">
        <v>74</v>
      </c>
      <c r="N3" s="61" t="s">
        <v>75</v>
      </c>
      <c r="O3" s="122"/>
      <c r="Q3" s="128" t="s">
        <v>840</v>
      </c>
      <c r="R3" s="61"/>
      <c r="S3" s="61" t="s">
        <v>844</v>
      </c>
      <c r="W3" s="113"/>
    </row>
    <row r="4" spans="1:25" ht="21.75" customHeight="1" x14ac:dyDescent="0.55000000000000004">
      <c r="A4" s="67" t="s">
        <v>864</v>
      </c>
      <c r="B4" s="2"/>
      <c r="C4" s="2"/>
      <c r="D4" s="2"/>
      <c r="E4" s="3"/>
      <c r="F4" s="188" t="s">
        <v>865</v>
      </c>
      <c r="G4" s="188"/>
      <c r="H4" s="188"/>
      <c r="I4" s="2"/>
      <c r="L4" s="121" t="s">
        <v>76</v>
      </c>
      <c r="N4" s="61" t="s">
        <v>77</v>
      </c>
      <c r="O4" s="122"/>
      <c r="Q4" s="128" t="s">
        <v>76</v>
      </c>
      <c r="R4" s="61"/>
      <c r="S4" s="61" t="s">
        <v>845</v>
      </c>
      <c r="W4" s="113"/>
    </row>
    <row r="5" spans="1:25" ht="21.75" customHeight="1" x14ac:dyDescent="0.55000000000000004">
      <c r="A5" s="105" t="s">
        <v>68</v>
      </c>
      <c r="B5" s="106"/>
      <c r="C5" s="106"/>
      <c r="D5" s="106"/>
      <c r="E5" s="107"/>
      <c r="F5" s="107"/>
      <c r="G5" s="3"/>
      <c r="H5" s="2"/>
      <c r="I5" s="2"/>
      <c r="L5" s="121" t="s">
        <v>78</v>
      </c>
      <c r="N5" s="61" t="s">
        <v>79</v>
      </c>
      <c r="O5" s="122"/>
      <c r="Q5" s="128" t="s">
        <v>841</v>
      </c>
      <c r="R5" s="61"/>
      <c r="S5" s="61" t="s">
        <v>848</v>
      </c>
      <c r="W5" s="113"/>
    </row>
    <row r="6" spans="1:25" ht="21.75" customHeight="1" x14ac:dyDescent="0.55000000000000004">
      <c r="A6" s="67" t="s">
        <v>787</v>
      </c>
      <c r="B6" s="2"/>
      <c r="C6" s="2"/>
      <c r="D6" s="2"/>
      <c r="E6" s="3"/>
      <c r="F6" s="3"/>
      <c r="G6" s="3"/>
      <c r="H6" s="2"/>
      <c r="I6" s="2"/>
      <c r="L6" s="123"/>
      <c r="N6" s="61" t="s">
        <v>80</v>
      </c>
      <c r="O6" s="122"/>
      <c r="Q6" s="129"/>
      <c r="S6" s="61" t="s">
        <v>846</v>
      </c>
      <c r="W6" s="113"/>
    </row>
    <row r="7" spans="1:25" ht="21.75" customHeight="1" thickBot="1" x14ac:dyDescent="0.6">
      <c r="A7" s="150" t="s">
        <v>788</v>
      </c>
      <c r="B7" s="3"/>
      <c r="C7" s="2"/>
      <c r="D7" s="2"/>
      <c r="E7" s="3"/>
      <c r="F7" s="3"/>
      <c r="G7" s="3"/>
      <c r="H7" s="2"/>
      <c r="I7" s="2"/>
      <c r="L7" s="124"/>
      <c r="M7" s="127"/>
      <c r="N7" s="125" t="s">
        <v>81</v>
      </c>
      <c r="O7" s="126"/>
      <c r="Q7" s="130"/>
      <c r="R7" s="114"/>
      <c r="S7" s="114" t="s">
        <v>847</v>
      </c>
      <c r="T7" s="115"/>
      <c r="U7" s="115"/>
      <c r="V7" s="115"/>
      <c r="W7" s="116"/>
    </row>
    <row r="8" spans="1:25" ht="21.75" customHeight="1" x14ac:dyDescent="0.55000000000000004">
      <c r="A8" s="150" t="s">
        <v>855</v>
      </c>
      <c r="B8" s="3"/>
      <c r="C8" s="2"/>
      <c r="D8" s="2"/>
      <c r="E8" s="3"/>
      <c r="F8" s="3"/>
      <c r="G8" s="3"/>
      <c r="H8" s="2"/>
      <c r="I8" s="2"/>
      <c r="J8" s="60"/>
      <c r="K8" s="61"/>
      <c r="L8" s="61"/>
    </row>
    <row r="9" spans="1:25" ht="21.75" customHeight="1" x14ac:dyDescent="0.55000000000000004">
      <c r="A9" s="151" t="s">
        <v>806</v>
      </c>
      <c r="B9" s="3"/>
      <c r="C9" s="2"/>
      <c r="D9" s="2"/>
      <c r="E9" s="3"/>
      <c r="F9" s="3"/>
      <c r="G9" s="3"/>
      <c r="H9" s="2"/>
      <c r="I9" s="2"/>
      <c r="J9" s="2"/>
      <c r="L9" s="47"/>
      <c r="M9" s="47"/>
    </row>
    <row r="10" spans="1:25" ht="21.75" customHeight="1" thickBot="1" x14ac:dyDescent="0.6">
      <c r="B10" s="132" t="s">
        <v>853</v>
      </c>
      <c r="C10" s="132" t="s">
        <v>852</v>
      </c>
      <c r="D10" s="132" t="s">
        <v>56</v>
      </c>
      <c r="E10" s="132" t="s">
        <v>854</v>
      </c>
      <c r="F10" s="132" t="s">
        <v>851</v>
      </c>
      <c r="G10" s="132" t="s">
        <v>850</v>
      </c>
      <c r="H10" s="132" t="s">
        <v>62</v>
      </c>
      <c r="I10" s="132" t="s">
        <v>63</v>
      </c>
      <c r="J10" s="132" t="s">
        <v>64</v>
      </c>
      <c r="M10" s="59" t="s">
        <v>65</v>
      </c>
    </row>
    <row r="11" spans="1:25" ht="21.75" customHeight="1" x14ac:dyDescent="0.55000000000000004">
      <c r="A11" s="72" t="s">
        <v>52</v>
      </c>
      <c r="B11" s="73" t="s">
        <v>53</v>
      </c>
      <c r="C11" s="74" t="s">
        <v>54</v>
      </c>
      <c r="D11" s="74" t="s">
        <v>60</v>
      </c>
      <c r="E11" s="75" t="s">
        <v>57</v>
      </c>
      <c r="F11" s="75" t="s">
        <v>58</v>
      </c>
      <c r="G11" s="75" t="s">
        <v>59</v>
      </c>
      <c r="H11" s="74" t="s">
        <v>61</v>
      </c>
      <c r="I11" s="75" t="s">
        <v>784</v>
      </c>
      <c r="J11" s="76" t="s">
        <v>785</v>
      </c>
      <c r="L11" s="62" t="s">
        <v>69</v>
      </c>
      <c r="M11" s="108">
        <v>0</v>
      </c>
      <c r="N11" s="104" t="s">
        <v>805</v>
      </c>
      <c r="O11" s="65" t="s">
        <v>786</v>
      </c>
      <c r="P11" s="52">
        <f>M15-P12</f>
        <v>306400</v>
      </c>
      <c r="U11" s="48"/>
      <c r="V11" s="48"/>
      <c r="W11" s="48"/>
      <c r="X11" s="48"/>
      <c r="Y11" s="48"/>
    </row>
    <row r="12" spans="1:25" ht="21.75" customHeight="1" thickBot="1" x14ac:dyDescent="0.6">
      <c r="A12" s="77"/>
      <c r="B12" s="78"/>
      <c r="C12" s="79" t="s">
        <v>55</v>
      </c>
      <c r="D12" s="79"/>
      <c r="E12" s="80" t="s">
        <v>783</v>
      </c>
      <c r="F12" s="80" t="s">
        <v>783</v>
      </c>
      <c r="G12" s="80" t="s">
        <v>783</v>
      </c>
      <c r="H12" s="79"/>
      <c r="I12" s="80" t="s">
        <v>17</v>
      </c>
      <c r="J12" s="81" t="s">
        <v>17</v>
      </c>
      <c r="L12" s="62" t="s">
        <v>70</v>
      </c>
      <c r="M12" s="49">
        <f>D34</f>
        <v>2045500</v>
      </c>
      <c r="O12" s="64" t="s">
        <v>781</v>
      </c>
      <c r="P12" s="49">
        <f>H34</f>
        <v>1239100</v>
      </c>
      <c r="Q12" s="48"/>
      <c r="R12" s="48"/>
      <c r="S12" s="48"/>
      <c r="T12" s="48"/>
      <c r="U12" s="48"/>
      <c r="V12" s="48"/>
      <c r="W12" s="48"/>
      <c r="X12" s="48"/>
      <c r="Y12" s="48"/>
    </row>
    <row r="13" spans="1:25" ht="21.75" hidden="1" customHeight="1" x14ac:dyDescent="0.55000000000000004">
      <c r="A13" s="82"/>
      <c r="B13" s="83"/>
      <c r="C13" s="83"/>
      <c r="D13" s="83"/>
      <c r="E13" s="83"/>
      <c r="F13" s="83"/>
      <c r="G13" s="83"/>
      <c r="H13" s="83"/>
      <c r="I13" s="83"/>
      <c r="J13" s="84"/>
      <c r="L13" s="62" t="s">
        <v>30</v>
      </c>
      <c r="M13" s="50">
        <v>0</v>
      </c>
      <c r="N13" s="48"/>
      <c r="O13" s="64" t="s">
        <v>781</v>
      </c>
      <c r="P13" s="49">
        <v>2189265</v>
      </c>
      <c r="Q13" s="48"/>
      <c r="R13" s="48"/>
      <c r="S13" s="48"/>
      <c r="T13" s="48"/>
      <c r="U13" s="48"/>
      <c r="V13" s="48"/>
      <c r="W13" s="48"/>
      <c r="X13" s="48"/>
      <c r="Y13" s="48"/>
    </row>
    <row r="14" spans="1:25" ht="21.75" customHeight="1" x14ac:dyDescent="0.55000000000000004">
      <c r="A14" s="133" t="s">
        <v>118</v>
      </c>
      <c r="B14" s="134">
        <v>1000</v>
      </c>
      <c r="C14" s="135">
        <v>314</v>
      </c>
      <c r="D14" s="141">
        <f>B14*C14</f>
        <v>314000</v>
      </c>
      <c r="E14" s="142">
        <f>IF(ISNA(VLOOKUP(A14,IMrate!$A$1:$D$29995,2,FALSE))=TRUE,0,(VLOOKUP(A14,IMrate!$A$1:$D$29995,2,FALSE)))</f>
        <v>50</v>
      </c>
      <c r="F14" s="142">
        <f>IF(ISNA(VLOOKUP(A14,IMrate!$A$1:$D$29995,3,FALSE))=TRUE,0,(VLOOKUP(A14,IMrate!$A$1:$D$29995,3,FALSE)))</f>
        <v>35</v>
      </c>
      <c r="G14" s="142">
        <f>IF(ISNA(VLOOKUP(A14,IMrate!$A$1:$D$29995,4,FALSE))=TRUE,0,(VLOOKUP(A14,IMrate!$A$1:$D$29995,4,FALSE)))</f>
        <v>25</v>
      </c>
      <c r="H14" s="141">
        <f t="shared" ref="H14:H33" si="0">D14*E14%</f>
        <v>157000</v>
      </c>
      <c r="I14" s="141">
        <f t="shared" ref="I14:I33" si="1">D14*F14%</f>
        <v>109900</v>
      </c>
      <c r="J14" s="143">
        <f t="shared" ref="J14:J33" si="2">D14*G14%</f>
        <v>78500</v>
      </c>
      <c r="L14" s="62" t="s">
        <v>71</v>
      </c>
      <c r="M14" s="108">
        <v>500000</v>
      </c>
      <c r="N14" s="104" t="s">
        <v>835</v>
      </c>
      <c r="O14" s="109" t="s">
        <v>837</v>
      </c>
      <c r="P14" s="49">
        <f>I34</f>
        <v>824100</v>
      </c>
      <c r="Q14" s="48"/>
      <c r="R14" s="48"/>
      <c r="S14" s="48"/>
      <c r="T14" s="48"/>
      <c r="U14" s="48"/>
      <c r="V14" s="48"/>
      <c r="W14" s="48" t="s">
        <v>26</v>
      </c>
      <c r="X14" s="48"/>
      <c r="Y14" s="48" t="s">
        <v>26</v>
      </c>
    </row>
    <row r="15" spans="1:25" ht="21.75" customHeight="1" x14ac:dyDescent="0.55000000000000004">
      <c r="A15" s="133" t="s">
        <v>22</v>
      </c>
      <c r="B15" s="134">
        <v>20000</v>
      </c>
      <c r="C15" s="135">
        <v>7.2</v>
      </c>
      <c r="D15" s="141">
        <f t="shared" ref="D15:D33" si="3">B15*C15</f>
        <v>144000</v>
      </c>
      <c r="E15" s="142">
        <f>IF(ISNA(VLOOKUP(A15,IMrate!$A$1:$D$29995,2,FALSE))=TRUE,0,(VLOOKUP(A15,IMrate!$A$1:$D$29995,2,FALSE)))</f>
        <v>90</v>
      </c>
      <c r="F15" s="142">
        <f>IF(ISNA(VLOOKUP(A15,IMrate!$A$1:$D$29995,3,FALSE))=TRUE,0,(VLOOKUP(A15,IMrate!$A$1:$D$29995,3,FALSE)))</f>
        <v>55</v>
      </c>
      <c r="G15" s="142">
        <f>IF(ISNA(VLOOKUP(A15,IMrate!$A$1:$D$29995,4,FALSE))=TRUE,0,(VLOOKUP(A15,IMrate!$A$1:$D$29995,4,FALSE)))</f>
        <v>45</v>
      </c>
      <c r="H15" s="141">
        <f t="shared" si="0"/>
        <v>129600</v>
      </c>
      <c r="I15" s="141">
        <f t="shared" si="1"/>
        <v>79200</v>
      </c>
      <c r="J15" s="144">
        <f t="shared" si="2"/>
        <v>64800</v>
      </c>
      <c r="L15" s="63" t="s">
        <v>834</v>
      </c>
      <c r="M15" s="51">
        <f>M12+M11-M14</f>
        <v>1545500</v>
      </c>
      <c r="O15" s="109" t="s">
        <v>836</v>
      </c>
      <c r="P15" s="102">
        <f>IF(M15&gt;P14,0,P14-M15)</f>
        <v>0</v>
      </c>
      <c r="Y15" s="46" t="s">
        <v>26</v>
      </c>
    </row>
    <row r="16" spans="1:25" ht="21.75" customHeight="1" x14ac:dyDescent="0.55000000000000004">
      <c r="A16" s="133" t="s">
        <v>146</v>
      </c>
      <c r="B16" s="134">
        <v>50000</v>
      </c>
      <c r="C16" s="135">
        <v>31.75</v>
      </c>
      <c r="D16" s="141">
        <f t="shared" si="3"/>
        <v>1587500</v>
      </c>
      <c r="E16" s="142">
        <f>IF(ISNA(VLOOKUP(A16,IMrate!$A$1:$D$29995,2,FALSE))=TRUE,0,(VLOOKUP(A16,IMrate!$A$1:$D$29995,2,FALSE)))</f>
        <v>60</v>
      </c>
      <c r="F16" s="142">
        <f>IF(ISNA(VLOOKUP(A16,IMrate!$A$1:$D$29995,3,FALSE))=TRUE,0,(VLOOKUP(A16,IMrate!$A$1:$D$29995,3,FALSE)))</f>
        <v>40</v>
      </c>
      <c r="G16" s="142">
        <f>IF(ISNA(VLOOKUP(A16,IMrate!$A$1:$D$29995,4,FALSE))=TRUE,0,(VLOOKUP(A16,IMrate!$A$1:$D$29995,4,FALSE)))</f>
        <v>30</v>
      </c>
      <c r="H16" s="141">
        <f t="shared" si="0"/>
        <v>952500</v>
      </c>
      <c r="I16" s="141">
        <f t="shared" si="1"/>
        <v>635000</v>
      </c>
      <c r="J16" s="144">
        <f t="shared" si="2"/>
        <v>476250</v>
      </c>
      <c r="O16" s="109" t="s">
        <v>838</v>
      </c>
      <c r="P16" s="49">
        <f>J34</f>
        <v>619550</v>
      </c>
    </row>
    <row r="17" spans="1:25" ht="21.75" customHeight="1" x14ac:dyDescent="0.55000000000000004">
      <c r="A17" s="133"/>
      <c r="B17" s="134"/>
      <c r="C17" s="135"/>
      <c r="D17" s="141">
        <f t="shared" si="3"/>
        <v>0</v>
      </c>
      <c r="E17" s="142">
        <f>IF(ISNA(VLOOKUP(A17,IMrate!$A$1:$D$29995,2,FALSE))=TRUE,0,(VLOOKUP(A17,IMrate!$A$1:$D$29995,2,FALSE)))</f>
        <v>0</v>
      </c>
      <c r="F17" s="142">
        <f>IF(ISNA(VLOOKUP(A17,IMrate!$A$1:$D$29995,3,FALSE))=TRUE,0,(VLOOKUP(A17,IMrate!$A$1:$D$29995,3,FALSE)))</f>
        <v>0</v>
      </c>
      <c r="G17" s="142">
        <f>IF(ISNA(VLOOKUP(A17,IMrate!$A$1:$D$29995,4,FALSE))=TRUE,0,(VLOOKUP(A17,IMrate!$A$1:$D$29995,4,FALSE)))</f>
        <v>0</v>
      </c>
      <c r="H17" s="141">
        <f t="shared" si="0"/>
        <v>0</v>
      </c>
      <c r="I17" s="141">
        <f t="shared" si="1"/>
        <v>0</v>
      </c>
      <c r="J17" s="144">
        <f t="shared" si="2"/>
        <v>0</v>
      </c>
      <c r="O17" s="109" t="s">
        <v>839</v>
      </c>
      <c r="P17" s="103">
        <f>IF(M15&gt;P16,0,P16-M15)</f>
        <v>0</v>
      </c>
      <c r="U17" s="46" t="s">
        <v>26</v>
      </c>
    </row>
    <row r="18" spans="1:25" ht="21.75" customHeight="1" x14ac:dyDescent="0.55000000000000004">
      <c r="A18" s="133"/>
      <c r="B18" s="134"/>
      <c r="C18" s="135"/>
      <c r="D18" s="141">
        <f t="shared" si="3"/>
        <v>0</v>
      </c>
      <c r="E18" s="142">
        <f>IF(ISNA(VLOOKUP(A18,IMrate!$A$1:$D$29995,2,FALSE))=TRUE,0,(VLOOKUP(A18,IMrate!$A$1:$D$29995,2,FALSE)))</f>
        <v>0</v>
      </c>
      <c r="F18" s="142">
        <f>IF(ISNA(VLOOKUP(A18,IMrate!$A$1:$D$29995,3,FALSE))=TRUE,0,(VLOOKUP(A18,IMrate!$A$1:$D$29995,3,FALSE)))</f>
        <v>0</v>
      </c>
      <c r="G18" s="142">
        <f>IF(ISNA(VLOOKUP(A18,IMrate!$A$1:$D$29995,4,FALSE))=TRUE,0,(VLOOKUP(A18,IMrate!$A$1:$D$29995,4,FALSE)))</f>
        <v>0</v>
      </c>
      <c r="H18" s="141">
        <f t="shared" si="0"/>
        <v>0</v>
      </c>
      <c r="I18" s="141">
        <f t="shared" si="1"/>
        <v>0</v>
      </c>
      <c r="J18" s="144">
        <f t="shared" si="2"/>
        <v>0</v>
      </c>
      <c r="L18" s="152" t="s">
        <v>866</v>
      </c>
      <c r="M18" s="152" t="s">
        <v>867</v>
      </c>
      <c r="N18" s="152" t="s">
        <v>868</v>
      </c>
    </row>
    <row r="19" spans="1:25" ht="21.75" customHeight="1" x14ac:dyDescent="0.55000000000000004">
      <c r="A19" s="133"/>
      <c r="B19" s="134"/>
      <c r="C19" s="135"/>
      <c r="D19" s="141">
        <f t="shared" si="3"/>
        <v>0</v>
      </c>
      <c r="E19" s="142">
        <f>IF(ISNA(VLOOKUP(A19,IMrate!$A$1:$D$29995,2,FALSE))=TRUE,0,(VLOOKUP(A19,IMrate!$A$1:$D$29995,2,FALSE)))</f>
        <v>0</v>
      </c>
      <c r="F19" s="142">
        <f>IF(ISNA(VLOOKUP(A19,IMrate!$A$1:$D$29995,3,FALSE))=TRUE,0,(VLOOKUP(A19,IMrate!$A$1:$D$29995,3,FALSE)))</f>
        <v>0</v>
      </c>
      <c r="G19" s="142">
        <f>IF(ISNA(VLOOKUP(A19,IMrate!$A$1:$D$29995,4,FALSE))=TRUE,0,(VLOOKUP(A19,IMrate!$A$1:$D$29995,4,FALSE)))</f>
        <v>0</v>
      </c>
      <c r="H19" s="141">
        <f t="shared" si="0"/>
        <v>0</v>
      </c>
      <c r="I19" s="141">
        <f t="shared" si="1"/>
        <v>0</v>
      </c>
      <c r="J19" s="144">
        <f t="shared" si="2"/>
        <v>0</v>
      </c>
      <c r="L19" s="68" t="s">
        <v>804</v>
      </c>
      <c r="M19" s="68" t="s">
        <v>790</v>
      </c>
      <c r="N19" s="68" t="s">
        <v>791</v>
      </c>
      <c r="P19" s="99" t="s">
        <v>807</v>
      </c>
    </row>
    <row r="20" spans="1:25" ht="21.75" customHeight="1" x14ac:dyDescent="0.55000000000000004">
      <c r="A20" s="133"/>
      <c r="B20" s="134"/>
      <c r="C20" s="135"/>
      <c r="D20" s="141">
        <f t="shared" si="3"/>
        <v>0</v>
      </c>
      <c r="E20" s="142">
        <f>IF(ISNA(VLOOKUP(A20,IMrate!$A$1:$D$29995,2,FALSE))=TRUE,0,(VLOOKUP(A20,IMrate!$A$1:$D$29995,2,FALSE)))</f>
        <v>0</v>
      </c>
      <c r="F20" s="142">
        <f>IF(ISNA(VLOOKUP(A20,IMrate!$A$1:$D$29995,3,FALSE))=TRUE,0,(VLOOKUP(A20,IMrate!$A$1:$D$29995,3,FALSE)))</f>
        <v>0</v>
      </c>
      <c r="G20" s="142">
        <f>IF(ISNA(VLOOKUP(A20,IMrate!$A$1:$D$29995,4,FALSE))=TRUE,0,(VLOOKUP(A20,IMrate!$A$1:$D$29995,4,FALSE)))</f>
        <v>0</v>
      </c>
      <c r="H20" s="141">
        <f t="shared" si="0"/>
        <v>0</v>
      </c>
      <c r="I20" s="141">
        <f t="shared" si="1"/>
        <v>0</v>
      </c>
      <c r="J20" s="144">
        <f t="shared" si="2"/>
        <v>0</v>
      </c>
      <c r="L20" s="69">
        <f>IF(M12=0,0,M15/M12*100)</f>
        <v>75.556098753361027</v>
      </c>
      <c r="M20" s="69">
        <f>IF(M12=0,0,P14/M12*100)</f>
        <v>40.288438034710339</v>
      </c>
      <c r="N20" s="69">
        <f>IF(M12=0,0,P16/M12*100)</f>
        <v>30.288438034710342</v>
      </c>
      <c r="O20" s="100" t="s">
        <v>789</v>
      </c>
      <c r="P20" s="156" t="str">
        <f>IF(M15&gt;P14,"ปกติ",IF(M15&gt;P16,"Call","Force Sell"))</f>
        <v>ปกติ</v>
      </c>
    </row>
    <row r="21" spans="1:25" ht="21.75" customHeight="1" thickBot="1" x14ac:dyDescent="0.6">
      <c r="A21" s="133"/>
      <c r="B21" s="134"/>
      <c r="C21" s="135"/>
      <c r="D21" s="141">
        <f t="shared" si="3"/>
        <v>0</v>
      </c>
      <c r="E21" s="142">
        <f>IF(ISNA(VLOOKUP(A21,IMrate!$A$1:$D$29995,2,FALSE))=TRUE,0,(VLOOKUP(A21,IMrate!$A$1:$D$29995,2,FALSE)))</f>
        <v>0</v>
      </c>
      <c r="F21" s="142">
        <f>IF(ISNA(VLOOKUP(A21,IMrate!$A$1:$D$29995,3,FALSE))=TRUE,0,(VLOOKUP(A21,IMrate!$A$1:$D$29995,3,FALSE)))</f>
        <v>0</v>
      </c>
      <c r="G21" s="142">
        <f>IF(ISNA(VLOOKUP(A21,IMrate!$A$1:$D$29995,4,FALSE))=TRUE,0,(VLOOKUP(A21,IMrate!$A$1:$D$29995,4,FALSE)))</f>
        <v>0</v>
      </c>
      <c r="H21" s="141">
        <f t="shared" si="0"/>
        <v>0</v>
      </c>
      <c r="I21" s="141">
        <f t="shared" si="1"/>
        <v>0</v>
      </c>
      <c r="J21" s="144">
        <f t="shared" si="2"/>
        <v>0</v>
      </c>
    </row>
    <row r="22" spans="1:25" ht="21.75" customHeight="1" thickBot="1" x14ac:dyDescent="0.6">
      <c r="A22" s="133"/>
      <c r="B22" s="134"/>
      <c r="C22" s="135"/>
      <c r="D22" s="141">
        <f t="shared" si="3"/>
        <v>0</v>
      </c>
      <c r="E22" s="142">
        <f>IF(ISNA(VLOOKUP(A22,IMrate!$A$1:$D$29995,2,FALSE))=TRUE,0,(VLOOKUP(A22,IMrate!$A$1:$D$29995,2,FALSE)))</f>
        <v>0</v>
      </c>
      <c r="F22" s="142">
        <f>IF(ISNA(VLOOKUP(A22,IMrate!$A$1:$D$29995,3,FALSE))=TRUE,0,(VLOOKUP(A22,IMrate!$A$1:$D$29995,3,FALSE)))</f>
        <v>0</v>
      </c>
      <c r="G22" s="142">
        <f>IF(ISNA(VLOOKUP(A22,IMrate!$A$1:$D$29995,4,FALSE))=TRUE,0,(VLOOKUP(A22,IMrate!$A$1:$D$29995,4,FALSE)))</f>
        <v>0</v>
      </c>
      <c r="H22" s="141">
        <f t="shared" si="0"/>
        <v>0</v>
      </c>
      <c r="I22" s="141">
        <f t="shared" si="1"/>
        <v>0</v>
      </c>
      <c r="J22" s="144">
        <f t="shared" si="2"/>
        <v>0</v>
      </c>
      <c r="L22" s="186" t="s">
        <v>800</v>
      </c>
      <c r="M22" s="187"/>
      <c r="N22" s="139" t="s">
        <v>792</v>
      </c>
      <c r="O22" s="139" t="s">
        <v>793</v>
      </c>
      <c r="P22" s="140" t="s">
        <v>794</v>
      </c>
      <c r="U22" s="53"/>
      <c r="V22" s="53"/>
      <c r="W22" s="53"/>
      <c r="X22" s="53"/>
      <c r="Y22" s="53"/>
    </row>
    <row r="23" spans="1:25" ht="21.75" customHeight="1" x14ac:dyDescent="0.55000000000000004">
      <c r="A23" s="133" t="s">
        <v>26</v>
      </c>
      <c r="B23" s="134"/>
      <c r="C23" s="135"/>
      <c r="D23" s="141">
        <f t="shared" si="3"/>
        <v>0</v>
      </c>
      <c r="E23" s="142">
        <f>IF(ISNA(VLOOKUP(A23,IMrate!$A$1:$D$29995,2,FALSE))=TRUE,0,(VLOOKUP(A23,IMrate!$A$1:$D$29995,2,FALSE)))</f>
        <v>0</v>
      </c>
      <c r="F23" s="142">
        <f>IF(ISNA(VLOOKUP(A23,IMrate!$A$1:$D$29995,3,FALSE))=TRUE,0,(VLOOKUP(A23,IMrate!$A$1:$D$29995,3,FALSE)))</f>
        <v>0</v>
      </c>
      <c r="G23" s="142">
        <f>IF(ISNA(VLOOKUP(A23,IMrate!$A$1:$D$29995,4,FALSE))=TRUE,0,(VLOOKUP(A23,IMrate!$A$1:$D$29995,4,FALSE)))</f>
        <v>0</v>
      </c>
      <c r="H23" s="141">
        <f t="shared" si="0"/>
        <v>0</v>
      </c>
      <c r="I23" s="141">
        <f t="shared" si="1"/>
        <v>0</v>
      </c>
      <c r="J23" s="144">
        <f t="shared" si="2"/>
        <v>0</v>
      </c>
      <c r="L23" s="153" t="s">
        <v>869</v>
      </c>
      <c r="M23" s="154"/>
      <c r="N23" s="95">
        <f>IF($P$11&gt;0,$P$11/VLOOKUP(N$22,IMrate!$I$2:$L$11,2,FALSE),0)</f>
        <v>612800</v>
      </c>
      <c r="O23" s="95">
        <f>IF($P$11&gt;0,$P$11/VLOOKUP(O$22,IMrate!$I$2:$L$11,2,FALSE),0)</f>
        <v>510666.66666666669</v>
      </c>
      <c r="P23" s="155">
        <f>IF($P$11&gt;0,$P$11/VLOOKUP(P$22,IMrate!$I$2:$L$11,2,FALSE),0)</f>
        <v>437714.28571428574</v>
      </c>
      <c r="U23" s="53"/>
      <c r="V23" s="53"/>
      <c r="W23" s="53"/>
      <c r="X23" s="53"/>
      <c r="Y23" s="53"/>
    </row>
    <row r="24" spans="1:25" ht="21.75" customHeight="1" x14ac:dyDescent="0.55000000000000004">
      <c r="A24" s="133" t="s">
        <v>26</v>
      </c>
      <c r="B24" s="134"/>
      <c r="C24" s="135"/>
      <c r="D24" s="141">
        <f t="shared" si="3"/>
        <v>0</v>
      </c>
      <c r="E24" s="142">
        <f>IF(ISNA(VLOOKUP(A24,IMrate!$A$1:$D$29995,2,FALSE))=TRUE,0,(VLOOKUP(A24,IMrate!$A$1:$D$29995,2,FALSE)))</f>
        <v>0</v>
      </c>
      <c r="F24" s="142">
        <f>IF(ISNA(VLOOKUP(A24,IMrate!$A$1:$D$29995,3,FALSE))=TRUE,0,(VLOOKUP(A24,IMrate!$A$1:$D$29995,3,FALSE)))</f>
        <v>0</v>
      </c>
      <c r="G24" s="142">
        <f>IF(ISNA(VLOOKUP(A24,IMrate!$A$1:$D$29995,4,FALSE))=TRUE,0,(VLOOKUP(A24,IMrate!$A$1:$D$29995,4,FALSE)))</f>
        <v>0</v>
      </c>
      <c r="H24" s="141">
        <f t="shared" si="0"/>
        <v>0</v>
      </c>
      <c r="I24" s="141">
        <f t="shared" si="1"/>
        <v>0</v>
      </c>
      <c r="J24" s="144">
        <f t="shared" si="2"/>
        <v>0</v>
      </c>
      <c r="L24" s="93" t="s">
        <v>795</v>
      </c>
      <c r="M24" s="94"/>
      <c r="N24" s="95">
        <f>IF($P$11&gt;0,$P$11/(1-VLOOKUP(N$22,IMrate!$I$2:$L$11,2,FALSE)),0)</f>
        <v>612800</v>
      </c>
      <c r="O24" s="95">
        <f>IF($P$11&gt;0,$P$11/(1-VLOOKUP(O$22,IMrate!$I$2:$L$11,2,FALSE)),0)</f>
        <v>766000</v>
      </c>
      <c r="P24" s="96">
        <f>IF($P$11&gt;0,$P$11/(1-VLOOKUP(P$22,IMrate!$I$2:$L$11,2,FALSE)),0)</f>
        <v>1021333.3333333331</v>
      </c>
      <c r="U24" s="54"/>
      <c r="V24" s="48"/>
      <c r="W24" s="48"/>
      <c r="X24" s="48"/>
      <c r="Y24" s="48"/>
    </row>
    <row r="25" spans="1:25" ht="21.75" customHeight="1" x14ac:dyDescent="0.55000000000000004">
      <c r="A25" s="133"/>
      <c r="B25" s="134"/>
      <c r="C25" s="135"/>
      <c r="D25" s="141">
        <f t="shared" si="3"/>
        <v>0</v>
      </c>
      <c r="E25" s="142">
        <f>IF(ISNA(VLOOKUP(A25,IMrate!$A$1:$D$29995,2,FALSE))=TRUE,0,(VLOOKUP(A25,IMrate!$A$1:$D$29995,2,FALSE)))</f>
        <v>0</v>
      </c>
      <c r="F25" s="142">
        <f>IF(ISNA(VLOOKUP(A25,IMrate!$A$1:$D$29995,3,FALSE))=TRUE,0,(VLOOKUP(A25,IMrate!$A$1:$D$29995,3,FALSE)))</f>
        <v>0</v>
      </c>
      <c r="G25" s="142">
        <f>IF(ISNA(VLOOKUP(A25,IMrate!$A$1:$D$29995,4,FALSE))=TRUE,0,(VLOOKUP(A25,IMrate!$A$1:$D$29995,4,FALSE)))</f>
        <v>0</v>
      </c>
      <c r="H25" s="141">
        <f t="shared" si="0"/>
        <v>0</v>
      </c>
      <c r="I25" s="141">
        <f t="shared" si="1"/>
        <v>0</v>
      </c>
      <c r="J25" s="144">
        <f t="shared" si="2"/>
        <v>0</v>
      </c>
      <c r="L25" s="87" t="s">
        <v>796</v>
      </c>
      <c r="M25" s="85"/>
      <c r="N25" s="86">
        <f>IF(VLOOKUP(N$22,IMrate!$I$2:$L$11,3,FALSE)=1,0,IF($P$15&gt;0,$P$15/(1-VLOOKUP(N$22,IMrate!$I$2:$L$11,3,FALSE)),0))</f>
        <v>0</v>
      </c>
      <c r="O25" s="86">
        <f>IF(VLOOKUP(O$22,IMrate!$I$2:$L$11,3,FALSE)=1,0,IF($P$15&gt;0,$P$15/(1-VLOOKUP(O$22,IMrate!$I$2:$L$11,3,FALSE)),0))</f>
        <v>0</v>
      </c>
      <c r="P25" s="86">
        <f>IF(VLOOKUP(P$22,IMrate!$I$2:$L$11,3,FALSE)=1,0,IF($P$15&gt;0,$P$15/(1-VLOOKUP(P$22,IMrate!$I$2:$L$11,3,FALSE)),0))</f>
        <v>0</v>
      </c>
    </row>
    <row r="26" spans="1:25" ht="21.75" customHeight="1" x14ac:dyDescent="0.55000000000000004">
      <c r="A26" s="133"/>
      <c r="B26" s="134"/>
      <c r="C26" s="135"/>
      <c r="D26" s="141">
        <f t="shared" si="3"/>
        <v>0</v>
      </c>
      <c r="E26" s="142">
        <f>IF(ISNA(VLOOKUP(A26,IMrate!$A$1:$D$29995,2,FALSE))=TRUE,0,(VLOOKUP(A26,IMrate!$A$1:$D$29995,2,FALSE)))</f>
        <v>0</v>
      </c>
      <c r="F26" s="142">
        <f>IF(ISNA(VLOOKUP(A26,IMrate!$A$1:$D$29995,3,FALSE))=TRUE,0,(VLOOKUP(A26,IMrate!$A$1:$D$29995,3,FALSE)))</f>
        <v>0</v>
      </c>
      <c r="G26" s="142">
        <f>IF(ISNA(VLOOKUP(A26,IMrate!$A$1:$D$29995,4,FALSE))=TRUE,0,(VLOOKUP(A26,IMrate!$A$1:$D$29995,4,FALSE)))</f>
        <v>0</v>
      </c>
      <c r="H26" s="141">
        <f t="shared" si="0"/>
        <v>0</v>
      </c>
      <c r="I26" s="141">
        <f t="shared" si="1"/>
        <v>0</v>
      </c>
      <c r="J26" s="144">
        <f t="shared" si="2"/>
        <v>0</v>
      </c>
      <c r="L26" s="87" t="s">
        <v>797</v>
      </c>
      <c r="M26" s="49"/>
      <c r="N26" s="86">
        <f>IF($P$17&gt;0,$P$17/VLOOKUP(N$22,IMrate!$I$2:$L$11,4,FALSE),0)</f>
        <v>0</v>
      </c>
      <c r="O26" s="86">
        <f>IF($P$17&gt;0,$P$17/VLOOKUP(O$22,IMrate!$I$2:$L$11,4,FALSE),0)</f>
        <v>0</v>
      </c>
      <c r="P26" s="88">
        <f>IF($P$17&gt;0,$P$17/VLOOKUP(P$22,IMrate!$I$2:$L$11,4,FALSE),0)</f>
        <v>0</v>
      </c>
      <c r="S26" s="101"/>
    </row>
    <row r="27" spans="1:25" ht="21.75" customHeight="1" thickBot="1" x14ac:dyDescent="0.6">
      <c r="A27" s="133"/>
      <c r="B27" s="134"/>
      <c r="C27" s="135"/>
      <c r="D27" s="141">
        <f t="shared" si="3"/>
        <v>0</v>
      </c>
      <c r="E27" s="142">
        <f>IF(ISNA(VLOOKUP(A27,IMrate!$A$1:$D$29995,2,FALSE))=TRUE,0,(VLOOKUP(A27,IMrate!$A$1:$D$29995,2,FALSE)))</f>
        <v>0</v>
      </c>
      <c r="F27" s="142">
        <f>IF(ISNA(VLOOKUP(A27,IMrate!$A$1:$D$29995,3,FALSE))=TRUE,0,(VLOOKUP(A27,IMrate!$A$1:$D$29995,3,FALSE)))</f>
        <v>0</v>
      </c>
      <c r="G27" s="142">
        <f>IF(ISNA(VLOOKUP(A27,IMrate!$A$1:$D$29995,4,FALSE))=TRUE,0,(VLOOKUP(A27,IMrate!$A$1:$D$29995,4,FALSE)))</f>
        <v>0</v>
      </c>
      <c r="H27" s="141">
        <f t="shared" si="0"/>
        <v>0</v>
      </c>
      <c r="I27" s="141">
        <f t="shared" si="1"/>
        <v>0</v>
      </c>
      <c r="J27" s="144">
        <f t="shared" si="2"/>
        <v>0</v>
      </c>
      <c r="L27" s="89" t="s">
        <v>798</v>
      </c>
      <c r="M27" s="90"/>
      <c r="N27" s="91">
        <f>IF($P$15&gt;0,$P$15/VLOOKUP(N$22,IMrate!$I$2:$L$11,3,FALSE),0)</f>
        <v>0</v>
      </c>
      <c r="O27" s="91">
        <f>IF($P$15&gt;0,$P$15/VLOOKUP(O$22,IMrate!$I$2:$L$11,3,FALSE),0)</f>
        <v>0</v>
      </c>
      <c r="P27" s="92">
        <f>IF($P$15&gt;0,$P$15/VLOOKUP(P$22,IMrate!$I$2:$L$11,3,FALSE),0)</f>
        <v>0</v>
      </c>
      <c r="Q27" s="48"/>
      <c r="R27" s="48"/>
      <c r="S27" s="48"/>
      <c r="T27" s="48"/>
      <c r="U27" s="54"/>
      <c r="V27" s="48"/>
      <c r="W27" s="48"/>
      <c r="X27" s="48"/>
      <c r="Y27" s="48"/>
    </row>
    <row r="28" spans="1:25" ht="21.75" customHeight="1" x14ac:dyDescent="0.55000000000000004">
      <c r="A28" s="133"/>
      <c r="B28" s="134"/>
      <c r="C28" s="135"/>
      <c r="D28" s="141">
        <f t="shared" si="3"/>
        <v>0</v>
      </c>
      <c r="E28" s="142">
        <f>IF(ISNA(VLOOKUP(A28,IMrate!$A$1:$D$29995,2,FALSE))=TRUE,0,(VLOOKUP(A28,IMrate!$A$1:$D$29995,2,FALSE)))</f>
        <v>0</v>
      </c>
      <c r="F28" s="142">
        <f>IF(ISNA(VLOOKUP(A28,IMrate!$A$1:$D$29995,3,FALSE))=TRUE,0,(VLOOKUP(A28,IMrate!$A$1:$D$29995,3,FALSE)))</f>
        <v>0</v>
      </c>
      <c r="G28" s="142">
        <f>IF(ISNA(VLOOKUP(A28,IMrate!$A$1:$D$29995,4,FALSE))=TRUE,0,(VLOOKUP(A28,IMrate!$A$1:$D$29995,4,FALSE)))</f>
        <v>0</v>
      </c>
      <c r="H28" s="141">
        <f t="shared" si="0"/>
        <v>0</v>
      </c>
      <c r="I28" s="141">
        <f t="shared" si="1"/>
        <v>0</v>
      </c>
      <c r="J28" s="144">
        <f t="shared" si="2"/>
        <v>0</v>
      </c>
      <c r="L28" s="4" t="s">
        <v>82</v>
      </c>
      <c r="M28" s="5"/>
      <c r="Q28" s="55"/>
      <c r="R28" s="55"/>
      <c r="S28" s="55"/>
      <c r="T28" s="55"/>
      <c r="U28" s="55"/>
      <c r="V28" s="55"/>
      <c r="W28" s="55"/>
      <c r="X28" s="48"/>
      <c r="Y28" s="48"/>
    </row>
    <row r="29" spans="1:25" ht="21.75" customHeight="1" x14ac:dyDescent="0.55000000000000004">
      <c r="A29" s="133"/>
      <c r="B29" s="134"/>
      <c r="C29" s="135"/>
      <c r="D29" s="141">
        <f t="shared" si="3"/>
        <v>0</v>
      </c>
      <c r="E29" s="142">
        <f>IF(ISNA(VLOOKUP(A29,IMrate!$A$1:$D$29995,2,FALSE))=TRUE,0,(VLOOKUP(A29,IMrate!$A$1:$D$29995,2,FALSE)))</f>
        <v>0</v>
      </c>
      <c r="F29" s="142">
        <f>IF(ISNA(VLOOKUP(A29,IMrate!$A$1:$D$29995,3,FALSE))=TRUE,0,(VLOOKUP(A29,IMrate!$A$1:$D$29995,3,FALSE)))</f>
        <v>0</v>
      </c>
      <c r="G29" s="142">
        <f>IF(ISNA(VLOOKUP(A29,IMrate!$A$1:$D$29995,4,FALSE))=TRUE,0,(VLOOKUP(A29,IMrate!$A$1:$D$29995,4,FALSE)))</f>
        <v>0</v>
      </c>
      <c r="H29" s="141">
        <f t="shared" si="0"/>
        <v>0</v>
      </c>
      <c r="I29" s="141">
        <f t="shared" si="1"/>
        <v>0</v>
      </c>
      <c r="J29" s="144">
        <f t="shared" si="2"/>
        <v>0</v>
      </c>
      <c r="L29" s="4" t="s">
        <v>83</v>
      </c>
      <c r="M29" s="5"/>
      <c r="N29" s="55"/>
      <c r="O29" s="55"/>
      <c r="Q29" s="1"/>
      <c r="R29" s="1"/>
      <c r="S29" s="1"/>
      <c r="T29" s="1"/>
      <c r="U29" s="1"/>
      <c r="V29" s="1"/>
      <c r="W29" s="1"/>
      <c r="X29" s="56"/>
      <c r="Y29" s="56"/>
    </row>
    <row r="30" spans="1:25" ht="21.75" customHeight="1" x14ac:dyDescent="0.55000000000000004">
      <c r="A30" s="133"/>
      <c r="B30" s="134"/>
      <c r="C30" s="135"/>
      <c r="D30" s="141">
        <f t="shared" si="3"/>
        <v>0</v>
      </c>
      <c r="E30" s="142">
        <f>IF(ISNA(VLOOKUP(A30,IMrate!$A$1:$D$29995,2,FALSE))=TRUE,0,(VLOOKUP(A30,IMrate!$A$1:$D$29995,2,FALSE)))</f>
        <v>0</v>
      </c>
      <c r="F30" s="142">
        <f>IF(ISNA(VLOOKUP(A30,IMrate!$A$1:$D$29995,3,FALSE))=TRUE,0,(VLOOKUP(A30,IMrate!$A$1:$D$29995,3,FALSE)))</f>
        <v>0</v>
      </c>
      <c r="G30" s="142">
        <f>IF(ISNA(VLOOKUP(A30,IMrate!$A$1:$D$29995,4,FALSE))=TRUE,0,(VLOOKUP(A30,IMrate!$A$1:$D$29995,4,FALSE)))</f>
        <v>0</v>
      </c>
      <c r="H30" s="141">
        <f t="shared" si="0"/>
        <v>0</v>
      </c>
      <c r="I30" s="141">
        <f t="shared" si="1"/>
        <v>0</v>
      </c>
      <c r="J30" s="144">
        <f t="shared" si="2"/>
        <v>0</v>
      </c>
      <c r="L30" s="4" t="s">
        <v>801</v>
      </c>
      <c r="M30" s="4"/>
      <c r="N30" s="1"/>
      <c r="O30" s="1"/>
      <c r="P30" s="55"/>
      <c r="Q30" s="1"/>
      <c r="R30" s="1"/>
      <c r="S30" s="1"/>
      <c r="T30" s="1"/>
      <c r="U30" s="1"/>
      <c r="V30" s="1"/>
      <c r="W30" s="1"/>
      <c r="X30" s="56"/>
      <c r="Y30" s="56"/>
    </row>
    <row r="31" spans="1:25" ht="21.75" customHeight="1" x14ac:dyDescent="0.55000000000000004">
      <c r="A31" s="133"/>
      <c r="B31" s="134"/>
      <c r="C31" s="135"/>
      <c r="D31" s="141">
        <f t="shared" si="3"/>
        <v>0</v>
      </c>
      <c r="E31" s="142">
        <f>IF(ISNA(VLOOKUP(A31,IMrate!$A$1:$D$29995,2,FALSE))=TRUE,0,(VLOOKUP(A31,IMrate!$A$1:$D$29995,2,FALSE)))</f>
        <v>0</v>
      </c>
      <c r="F31" s="142">
        <f>IF(ISNA(VLOOKUP(A31,IMrate!$A$1:$D$29995,3,FALSE))=TRUE,0,(VLOOKUP(A31,IMrate!$A$1:$D$29995,3,FALSE)))</f>
        <v>0</v>
      </c>
      <c r="G31" s="142">
        <f>IF(ISNA(VLOOKUP(A31,IMrate!$A$1:$D$29995,4,FALSE))=TRUE,0,(VLOOKUP(A31,IMrate!$A$1:$D$29995,4,FALSE)))</f>
        <v>0</v>
      </c>
      <c r="H31" s="141">
        <f t="shared" si="0"/>
        <v>0</v>
      </c>
      <c r="I31" s="141">
        <f t="shared" si="1"/>
        <v>0</v>
      </c>
      <c r="J31" s="144">
        <f t="shared" si="2"/>
        <v>0</v>
      </c>
      <c r="L31" s="4" t="s">
        <v>802</v>
      </c>
      <c r="M31" s="4"/>
      <c r="N31" s="1"/>
      <c r="O31" s="1"/>
      <c r="P31" s="1"/>
    </row>
    <row r="32" spans="1:25" ht="21.75" customHeight="1" x14ac:dyDescent="0.55000000000000004">
      <c r="A32" s="133"/>
      <c r="B32" s="134"/>
      <c r="C32" s="135"/>
      <c r="D32" s="141">
        <f t="shared" si="3"/>
        <v>0</v>
      </c>
      <c r="E32" s="142">
        <f>IF(ISNA(VLOOKUP(A32,IMrate!$A$1:$D$29995,2,FALSE))=TRUE,0,(VLOOKUP(A32,IMrate!$A$1:$D$29995,2,FALSE)))</f>
        <v>0</v>
      </c>
      <c r="F32" s="142">
        <f>IF(ISNA(VLOOKUP(A32,IMrate!$A$1:$D$29995,3,FALSE))=TRUE,0,(VLOOKUP(A32,IMrate!$A$1:$D$29995,3,FALSE)))</f>
        <v>0</v>
      </c>
      <c r="G32" s="142">
        <f>IF(ISNA(VLOOKUP(A32,IMrate!$A$1:$D$29995,4,FALSE))=TRUE,0,(VLOOKUP(A32,IMrate!$A$1:$D$29995,4,FALSE)))</f>
        <v>0</v>
      </c>
      <c r="H32" s="141">
        <f t="shared" si="0"/>
        <v>0</v>
      </c>
      <c r="I32" s="141">
        <f t="shared" si="1"/>
        <v>0</v>
      </c>
      <c r="J32" s="144">
        <f t="shared" si="2"/>
        <v>0</v>
      </c>
      <c r="M32" s="4" t="s">
        <v>803</v>
      </c>
      <c r="P32" s="1"/>
    </row>
    <row r="33" spans="1:13" ht="21.75" customHeight="1" thickBot="1" x14ac:dyDescent="0.6">
      <c r="A33" s="136"/>
      <c r="B33" s="137"/>
      <c r="C33" s="138"/>
      <c r="D33" s="141">
        <f t="shared" si="3"/>
        <v>0</v>
      </c>
      <c r="E33" s="142">
        <f>IF(ISNA(VLOOKUP(A33,IMrate!$A$1:$D$29995,2,FALSE))=TRUE,0,(VLOOKUP(A33,IMrate!$A$1:$D$29995,2,FALSE)))</f>
        <v>0</v>
      </c>
      <c r="F33" s="142">
        <f>IF(ISNA(VLOOKUP(A33,IMrate!$A$1:$D$29995,3,FALSE))=TRUE,0,(VLOOKUP(A33,IMrate!$A$1:$D$29995,3,FALSE)))</f>
        <v>0</v>
      </c>
      <c r="G33" s="142">
        <f>IF(ISNA(VLOOKUP(A33,IMrate!$A$1:$D$29995,4,FALSE))=TRUE,0,(VLOOKUP(A33,IMrate!$A$1:$D$29995,4,FALSE)))</f>
        <v>0</v>
      </c>
      <c r="H33" s="141">
        <f t="shared" si="0"/>
        <v>0</v>
      </c>
      <c r="I33" s="141">
        <f t="shared" si="1"/>
        <v>0</v>
      </c>
      <c r="J33" s="145">
        <f t="shared" si="2"/>
        <v>0</v>
      </c>
      <c r="L33" s="4" t="s">
        <v>84</v>
      </c>
      <c r="M33" s="4"/>
    </row>
    <row r="34" spans="1:13" ht="21.75" customHeight="1" thickBot="1" x14ac:dyDescent="0.6">
      <c r="A34" s="48"/>
      <c r="B34" s="57"/>
      <c r="C34" s="54"/>
      <c r="D34" s="146">
        <f>SUM(D14:D33)</f>
        <v>2045500</v>
      </c>
      <c r="E34" s="70"/>
      <c r="F34" s="71"/>
      <c r="G34" s="71"/>
      <c r="H34" s="147">
        <f>SUM(H14:H33)</f>
        <v>1239100</v>
      </c>
      <c r="I34" s="148">
        <f>SUM(I14:I33)</f>
        <v>824100</v>
      </c>
      <c r="J34" s="149">
        <f>SUM(J14:J33)</f>
        <v>619550</v>
      </c>
      <c r="L34" s="4" t="s">
        <v>85</v>
      </c>
    </row>
    <row r="35" spans="1:13" ht="24.75" thickTop="1" x14ac:dyDescent="0.55000000000000004"/>
  </sheetData>
  <sheetProtection algorithmName="SHA-512" hashValue="HRmGwUyN/EcdE0WFCE3wMbklFkcxkag6MS9x7QqRIkbJ1RhSAU94lk4VLDXajaCXs4cGWa95dEHCJ0M2MVpFhA==" saltValue="MQugvm76tZ0fJJc4ryPtag==" spinCount="100000" sheet="1" objects="1" scenarios="1"/>
  <protectedRanges>
    <protectedRange sqref="N22:P22" name="Securities Group"/>
    <protectedRange sqref="M14" name="Margin Balance"/>
    <protectedRange sqref="A14:C33" name="Input Securities"/>
    <protectedRange sqref="M11" name="Cash Balance"/>
  </protectedRanges>
  <dataConsolidate/>
  <mergeCells count="3">
    <mergeCell ref="L22:M22"/>
    <mergeCell ref="F3:H3"/>
    <mergeCell ref="F4:H4"/>
  </mergeCells>
  <hyperlinks>
    <hyperlink ref="F3" r:id="rId1" xr:uid="{00000000-0004-0000-0100-000000000000}"/>
    <hyperlink ref="F4" location="IMrate!A1" display="Worksheet &quot;IM rate&quot; " xr:uid="{00000000-0004-0000-0100-000001000000}"/>
  </hyperlinks>
  <printOptions horizontalCentered="1"/>
  <pageMargins left="0.4" right="0.4" top="0.5" bottom="0.5" header="0.3" footer="0.3"/>
  <pageSetup paperSize="9" scale="68" orientation="landscape" r:id="rId2"/>
  <customProperties>
    <customPr name="LastActive" r:id="rId3"/>
  </customProperties>
  <ignoredErrors>
    <ignoredError sqref="G10 B10:C10 E10:F10" numberStoredAsText="1"/>
  </ignoredErrors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IMrate!$I$2:$I$11</xm:f>
          </x14:formula1>
          <xm:sqref>N22:P22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1586"/>
  <sheetViews>
    <sheetView workbookViewId="0">
      <selection activeCell="J17" sqref="J17"/>
    </sheetView>
  </sheetViews>
  <sheetFormatPr defaultRowHeight="15" x14ac:dyDescent="0.35"/>
  <cols>
    <col min="1" max="1" width="10.5703125" style="160" bestFit="1" customWidth="1"/>
    <col min="2" max="2" width="4.85546875" style="157" customWidth="1"/>
    <col min="3" max="3" width="5.7109375" style="157" customWidth="1"/>
    <col min="4" max="4" width="5" style="157" customWidth="1"/>
    <col min="5" max="5" width="3.85546875" style="159" customWidth="1"/>
    <col min="6" max="8" width="9.140625" style="157"/>
    <col min="9" max="9" width="10.140625" style="157" bestFit="1" customWidth="1"/>
    <col min="10" max="10" width="15.85546875" style="157" bestFit="1" customWidth="1"/>
    <col min="11" max="11" width="14.5703125" style="157" bestFit="1" customWidth="1"/>
    <col min="12" max="12" width="15.5703125" style="157" bestFit="1" customWidth="1"/>
    <col min="13" max="256" width="9.140625" style="157"/>
    <col min="257" max="257" width="10.7109375" style="157" bestFit="1" customWidth="1"/>
    <col min="258" max="258" width="4.7109375" style="157" customWidth="1"/>
    <col min="259" max="259" width="5.7109375" style="157" customWidth="1"/>
    <col min="260" max="260" width="9.42578125" style="157" customWidth="1"/>
    <col min="261" max="512" width="9.140625" style="157"/>
    <col min="513" max="513" width="10.7109375" style="157" bestFit="1" customWidth="1"/>
    <col min="514" max="514" width="4.7109375" style="157" customWidth="1"/>
    <col min="515" max="515" width="5.7109375" style="157" customWidth="1"/>
    <col min="516" max="516" width="9.42578125" style="157" customWidth="1"/>
    <col min="517" max="768" width="9.140625" style="157"/>
    <col min="769" max="769" width="10.7109375" style="157" bestFit="1" customWidth="1"/>
    <col min="770" max="770" width="4.7109375" style="157" customWidth="1"/>
    <col min="771" max="771" width="5.7109375" style="157" customWidth="1"/>
    <col min="772" max="772" width="9.42578125" style="157" customWidth="1"/>
    <col min="773" max="1024" width="9.140625" style="157"/>
    <col min="1025" max="1025" width="10.7109375" style="157" bestFit="1" customWidth="1"/>
    <col min="1026" max="1026" width="4.7109375" style="157" customWidth="1"/>
    <col min="1027" max="1027" width="5.7109375" style="157" customWidth="1"/>
    <col min="1028" max="1028" width="9.42578125" style="157" customWidth="1"/>
    <col min="1029" max="1280" width="9.140625" style="157"/>
    <col min="1281" max="1281" width="10.7109375" style="157" bestFit="1" customWidth="1"/>
    <col min="1282" max="1282" width="4.7109375" style="157" customWidth="1"/>
    <col min="1283" max="1283" width="5.7109375" style="157" customWidth="1"/>
    <col min="1284" max="1284" width="9.42578125" style="157" customWidth="1"/>
    <col min="1285" max="1536" width="9.140625" style="157"/>
    <col min="1537" max="1537" width="10.7109375" style="157" bestFit="1" customWidth="1"/>
    <col min="1538" max="1538" width="4.7109375" style="157" customWidth="1"/>
    <col min="1539" max="1539" width="5.7109375" style="157" customWidth="1"/>
    <col min="1540" max="1540" width="9.42578125" style="157" customWidth="1"/>
    <col min="1541" max="1792" width="9.140625" style="157"/>
    <col min="1793" max="1793" width="10.7109375" style="157" bestFit="1" customWidth="1"/>
    <col min="1794" max="1794" width="4.7109375" style="157" customWidth="1"/>
    <col min="1795" max="1795" width="5.7109375" style="157" customWidth="1"/>
    <col min="1796" max="1796" width="9.42578125" style="157" customWidth="1"/>
    <col min="1797" max="2048" width="9.140625" style="157"/>
    <col min="2049" max="2049" width="10.7109375" style="157" bestFit="1" customWidth="1"/>
    <col min="2050" max="2050" width="4.7109375" style="157" customWidth="1"/>
    <col min="2051" max="2051" width="5.7109375" style="157" customWidth="1"/>
    <col min="2052" max="2052" width="9.42578125" style="157" customWidth="1"/>
    <col min="2053" max="2304" width="9.140625" style="157"/>
    <col min="2305" max="2305" width="10.7109375" style="157" bestFit="1" customWidth="1"/>
    <col min="2306" max="2306" width="4.7109375" style="157" customWidth="1"/>
    <col min="2307" max="2307" width="5.7109375" style="157" customWidth="1"/>
    <col min="2308" max="2308" width="9.42578125" style="157" customWidth="1"/>
    <col min="2309" max="2560" width="9.140625" style="157"/>
    <col min="2561" max="2561" width="10.7109375" style="157" bestFit="1" customWidth="1"/>
    <col min="2562" max="2562" width="4.7109375" style="157" customWidth="1"/>
    <col min="2563" max="2563" width="5.7109375" style="157" customWidth="1"/>
    <col min="2564" max="2564" width="9.42578125" style="157" customWidth="1"/>
    <col min="2565" max="2816" width="9.140625" style="157"/>
    <col min="2817" max="2817" width="10.7109375" style="157" bestFit="1" customWidth="1"/>
    <col min="2818" max="2818" width="4.7109375" style="157" customWidth="1"/>
    <col min="2819" max="2819" width="5.7109375" style="157" customWidth="1"/>
    <col min="2820" max="2820" width="9.42578125" style="157" customWidth="1"/>
    <col min="2821" max="3072" width="9.140625" style="157"/>
    <col min="3073" max="3073" width="10.7109375" style="157" bestFit="1" customWidth="1"/>
    <col min="3074" max="3074" width="4.7109375" style="157" customWidth="1"/>
    <col min="3075" max="3075" width="5.7109375" style="157" customWidth="1"/>
    <col min="3076" max="3076" width="9.42578125" style="157" customWidth="1"/>
    <col min="3077" max="3328" width="9.140625" style="157"/>
    <col min="3329" max="3329" width="10.7109375" style="157" bestFit="1" customWidth="1"/>
    <col min="3330" max="3330" width="4.7109375" style="157" customWidth="1"/>
    <col min="3331" max="3331" width="5.7109375" style="157" customWidth="1"/>
    <col min="3332" max="3332" width="9.42578125" style="157" customWidth="1"/>
    <col min="3333" max="3584" width="9.140625" style="157"/>
    <col min="3585" max="3585" width="10.7109375" style="157" bestFit="1" customWidth="1"/>
    <col min="3586" max="3586" width="4.7109375" style="157" customWidth="1"/>
    <col min="3587" max="3587" width="5.7109375" style="157" customWidth="1"/>
    <col min="3588" max="3588" width="9.42578125" style="157" customWidth="1"/>
    <col min="3589" max="3840" width="9.140625" style="157"/>
    <col min="3841" max="3841" width="10.7109375" style="157" bestFit="1" customWidth="1"/>
    <col min="3842" max="3842" width="4.7109375" style="157" customWidth="1"/>
    <col min="3843" max="3843" width="5.7109375" style="157" customWidth="1"/>
    <col min="3844" max="3844" width="9.42578125" style="157" customWidth="1"/>
    <col min="3845" max="4096" width="9.140625" style="157"/>
    <col min="4097" max="4097" width="10.7109375" style="157" bestFit="1" customWidth="1"/>
    <col min="4098" max="4098" width="4.7109375" style="157" customWidth="1"/>
    <col min="4099" max="4099" width="5.7109375" style="157" customWidth="1"/>
    <col min="4100" max="4100" width="9.42578125" style="157" customWidth="1"/>
    <col min="4101" max="4352" width="9.140625" style="157"/>
    <col min="4353" max="4353" width="10.7109375" style="157" bestFit="1" customWidth="1"/>
    <col min="4354" max="4354" width="4.7109375" style="157" customWidth="1"/>
    <col min="4355" max="4355" width="5.7109375" style="157" customWidth="1"/>
    <col min="4356" max="4356" width="9.42578125" style="157" customWidth="1"/>
    <col min="4357" max="4608" width="9.140625" style="157"/>
    <col min="4609" max="4609" width="10.7109375" style="157" bestFit="1" customWidth="1"/>
    <col min="4610" max="4610" width="4.7109375" style="157" customWidth="1"/>
    <col min="4611" max="4611" width="5.7109375" style="157" customWidth="1"/>
    <col min="4612" max="4612" width="9.42578125" style="157" customWidth="1"/>
    <col min="4613" max="4864" width="9.140625" style="157"/>
    <col min="4865" max="4865" width="10.7109375" style="157" bestFit="1" customWidth="1"/>
    <col min="4866" max="4866" width="4.7109375" style="157" customWidth="1"/>
    <col min="4867" max="4867" width="5.7109375" style="157" customWidth="1"/>
    <col min="4868" max="4868" width="9.42578125" style="157" customWidth="1"/>
    <col min="4869" max="5120" width="9.140625" style="157"/>
    <col min="5121" max="5121" width="10.7109375" style="157" bestFit="1" customWidth="1"/>
    <col min="5122" max="5122" width="4.7109375" style="157" customWidth="1"/>
    <col min="5123" max="5123" width="5.7109375" style="157" customWidth="1"/>
    <col min="5124" max="5124" width="9.42578125" style="157" customWidth="1"/>
    <col min="5125" max="5376" width="9.140625" style="157"/>
    <col min="5377" max="5377" width="10.7109375" style="157" bestFit="1" customWidth="1"/>
    <col min="5378" max="5378" width="4.7109375" style="157" customWidth="1"/>
    <col min="5379" max="5379" width="5.7109375" style="157" customWidth="1"/>
    <col min="5380" max="5380" width="9.42578125" style="157" customWidth="1"/>
    <col min="5381" max="5632" width="9.140625" style="157"/>
    <col min="5633" max="5633" width="10.7109375" style="157" bestFit="1" customWidth="1"/>
    <col min="5634" max="5634" width="4.7109375" style="157" customWidth="1"/>
    <col min="5635" max="5635" width="5.7109375" style="157" customWidth="1"/>
    <col min="5636" max="5636" width="9.42578125" style="157" customWidth="1"/>
    <col min="5637" max="5888" width="9.140625" style="157"/>
    <col min="5889" max="5889" width="10.7109375" style="157" bestFit="1" customWidth="1"/>
    <col min="5890" max="5890" width="4.7109375" style="157" customWidth="1"/>
    <col min="5891" max="5891" width="5.7109375" style="157" customWidth="1"/>
    <col min="5892" max="5892" width="9.42578125" style="157" customWidth="1"/>
    <col min="5893" max="6144" width="9.140625" style="157"/>
    <col min="6145" max="6145" width="10.7109375" style="157" bestFit="1" customWidth="1"/>
    <col min="6146" max="6146" width="4.7109375" style="157" customWidth="1"/>
    <col min="6147" max="6147" width="5.7109375" style="157" customWidth="1"/>
    <col min="6148" max="6148" width="9.42578125" style="157" customWidth="1"/>
    <col min="6149" max="6400" width="9.140625" style="157"/>
    <col min="6401" max="6401" width="10.7109375" style="157" bestFit="1" customWidth="1"/>
    <col min="6402" max="6402" width="4.7109375" style="157" customWidth="1"/>
    <col min="6403" max="6403" width="5.7109375" style="157" customWidth="1"/>
    <col min="6404" max="6404" width="9.42578125" style="157" customWidth="1"/>
    <col min="6405" max="6656" width="9.140625" style="157"/>
    <col min="6657" max="6657" width="10.7109375" style="157" bestFit="1" customWidth="1"/>
    <col min="6658" max="6658" width="4.7109375" style="157" customWidth="1"/>
    <col min="6659" max="6659" width="5.7109375" style="157" customWidth="1"/>
    <col min="6660" max="6660" width="9.42578125" style="157" customWidth="1"/>
    <col min="6661" max="6912" width="9.140625" style="157"/>
    <col min="6913" max="6913" width="10.7109375" style="157" bestFit="1" customWidth="1"/>
    <col min="6914" max="6914" width="4.7109375" style="157" customWidth="1"/>
    <col min="6915" max="6915" width="5.7109375" style="157" customWidth="1"/>
    <col min="6916" max="6916" width="9.42578125" style="157" customWidth="1"/>
    <col min="6917" max="7168" width="9.140625" style="157"/>
    <col min="7169" max="7169" width="10.7109375" style="157" bestFit="1" customWidth="1"/>
    <col min="7170" max="7170" width="4.7109375" style="157" customWidth="1"/>
    <col min="7171" max="7171" width="5.7109375" style="157" customWidth="1"/>
    <col min="7172" max="7172" width="9.42578125" style="157" customWidth="1"/>
    <col min="7173" max="7424" width="9.140625" style="157"/>
    <col min="7425" max="7425" width="10.7109375" style="157" bestFit="1" customWidth="1"/>
    <col min="7426" max="7426" width="4.7109375" style="157" customWidth="1"/>
    <col min="7427" max="7427" width="5.7109375" style="157" customWidth="1"/>
    <col min="7428" max="7428" width="9.42578125" style="157" customWidth="1"/>
    <col min="7429" max="7680" width="9.140625" style="157"/>
    <col min="7681" max="7681" width="10.7109375" style="157" bestFit="1" customWidth="1"/>
    <col min="7682" max="7682" width="4.7109375" style="157" customWidth="1"/>
    <col min="7683" max="7683" width="5.7109375" style="157" customWidth="1"/>
    <col min="7684" max="7684" width="9.42578125" style="157" customWidth="1"/>
    <col min="7685" max="7936" width="9.140625" style="157"/>
    <col min="7937" max="7937" width="10.7109375" style="157" bestFit="1" customWidth="1"/>
    <col min="7938" max="7938" width="4.7109375" style="157" customWidth="1"/>
    <col min="7939" max="7939" width="5.7109375" style="157" customWidth="1"/>
    <col min="7940" max="7940" width="9.42578125" style="157" customWidth="1"/>
    <col min="7941" max="8192" width="9.140625" style="157"/>
    <col min="8193" max="8193" width="10.7109375" style="157" bestFit="1" customWidth="1"/>
    <col min="8194" max="8194" width="4.7109375" style="157" customWidth="1"/>
    <col min="8195" max="8195" width="5.7109375" style="157" customWidth="1"/>
    <col min="8196" max="8196" width="9.42578125" style="157" customWidth="1"/>
    <col min="8197" max="8448" width="9.140625" style="157"/>
    <col min="8449" max="8449" width="10.7109375" style="157" bestFit="1" customWidth="1"/>
    <col min="8450" max="8450" width="4.7109375" style="157" customWidth="1"/>
    <col min="8451" max="8451" width="5.7109375" style="157" customWidth="1"/>
    <col min="8452" max="8452" width="9.42578125" style="157" customWidth="1"/>
    <col min="8453" max="8704" width="9.140625" style="157"/>
    <col min="8705" max="8705" width="10.7109375" style="157" bestFit="1" customWidth="1"/>
    <col min="8706" max="8706" width="4.7109375" style="157" customWidth="1"/>
    <col min="8707" max="8707" width="5.7109375" style="157" customWidth="1"/>
    <col min="8708" max="8708" width="9.42578125" style="157" customWidth="1"/>
    <col min="8709" max="8960" width="9.140625" style="157"/>
    <col min="8961" max="8961" width="10.7109375" style="157" bestFit="1" customWidth="1"/>
    <col min="8962" max="8962" width="4.7109375" style="157" customWidth="1"/>
    <col min="8963" max="8963" width="5.7109375" style="157" customWidth="1"/>
    <col min="8964" max="8964" width="9.42578125" style="157" customWidth="1"/>
    <col min="8965" max="9216" width="9.140625" style="157"/>
    <col min="9217" max="9217" width="10.7109375" style="157" bestFit="1" customWidth="1"/>
    <col min="9218" max="9218" width="4.7109375" style="157" customWidth="1"/>
    <col min="9219" max="9219" width="5.7109375" style="157" customWidth="1"/>
    <col min="9220" max="9220" width="9.42578125" style="157" customWidth="1"/>
    <col min="9221" max="9472" width="9.140625" style="157"/>
    <col min="9473" max="9473" width="10.7109375" style="157" bestFit="1" customWidth="1"/>
    <col min="9474" max="9474" width="4.7109375" style="157" customWidth="1"/>
    <col min="9475" max="9475" width="5.7109375" style="157" customWidth="1"/>
    <col min="9476" max="9476" width="9.42578125" style="157" customWidth="1"/>
    <col min="9477" max="9728" width="9.140625" style="157"/>
    <col min="9729" max="9729" width="10.7109375" style="157" bestFit="1" customWidth="1"/>
    <col min="9730" max="9730" width="4.7109375" style="157" customWidth="1"/>
    <col min="9731" max="9731" width="5.7109375" style="157" customWidth="1"/>
    <col min="9732" max="9732" width="9.42578125" style="157" customWidth="1"/>
    <col min="9733" max="9984" width="9.140625" style="157"/>
    <col min="9985" max="9985" width="10.7109375" style="157" bestFit="1" customWidth="1"/>
    <col min="9986" max="9986" width="4.7109375" style="157" customWidth="1"/>
    <col min="9987" max="9987" width="5.7109375" style="157" customWidth="1"/>
    <col min="9988" max="9988" width="9.42578125" style="157" customWidth="1"/>
    <col min="9989" max="10240" width="9.140625" style="157"/>
    <col min="10241" max="10241" width="10.7109375" style="157" bestFit="1" customWidth="1"/>
    <col min="10242" max="10242" width="4.7109375" style="157" customWidth="1"/>
    <col min="10243" max="10243" width="5.7109375" style="157" customWidth="1"/>
    <col min="10244" max="10244" width="9.42578125" style="157" customWidth="1"/>
    <col min="10245" max="10496" width="9.140625" style="157"/>
    <col min="10497" max="10497" width="10.7109375" style="157" bestFit="1" customWidth="1"/>
    <col min="10498" max="10498" width="4.7109375" style="157" customWidth="1"/>
    <col min="10499" max="10499" width="5.7109375" style="157" customWidth="1"/>
    <col min="10500" max="10500" width="9.42578125" style="157" customWidth="1"/>
    <col min="10501" max="10752" width="9.140625" style="157"/>
    <col min="10753" max="10753" width="10.7109375" style="157" bestFit="1" customWidth="1"/>
    <col min="10754" max="10754" width="4.7109375" style="157" customWidth="1"/>
    <col min="10755" max="10755" width="5.7109375" style="157" customWidth="1"/>
    <col min="10756" max="10756" width="9.42578125" style="157" customWidth="1"/>
    <col min="10757" max="11008" width="9.140625" style="157"/>
    <col min="11009" max="11009" width="10.7109375" style="157" bestFit="1" customWidth="1"/>
    <col min="11010" max="11010" width="4.7109375" style="157" customWidth="1"/>
    <col min="11011" max="11011" width="5.7109375" style="157" customWidth="1"/>
    <col min="11012" max="11012" width="9.42578125" style="157" customWidth="1"/>
    <col min="11013" max="11264" width="9.140625" style="157"/>
    <col min="11265" max="11265" width="10.7109375" style="157" bestFit="1" customWidth="1"/>
    <col min="11266" max="11266" width="4.7109375" style="157" customWidth="1"/>
    <col min="11267" max="11267" width="5.7109375" style="157" customWidth="1"/>
    <col min="11268" max="11268" width="9.42578125" style="157" customWidth="1"/>
    <col min="11269" max="11520" width="9.140625" style="157"/>
    <col min="11521" max="11521" width="10.7109375" style="157" bestFit="1" customWidth="1"/>
    <col min="11522" max="11522" width="4.7109375" style="157" customWidth="1"/>
    <col min="11523" max="11523" width="5.7109375" style="157" customWidth="1"/>
    <col min="11524" max="11524" width="9.42578125" style="157" customWidth="1"/>
    <col min="11525" max="11776" width="9.140625" style="157"/>
    <col min="11777" max="11777" width="10.7109375" style="157" bestFit="1" customWidth="1"/>
    <col min="11778" max="11778" width="4.7109375" style="157" customWidth="1"/>
    <col min="11779" max="11779" width="5.7109375" style="157" customWidth="1"/>
    <col min="11780" max="11780" width="9.42578125" style="157" customWidth="1"/>
    <col min="11781" max="12032" width="9.140625" style="157"/>
    <col min="12033" max="12033" width="10.7109375" style="157" bestFit="1" customWidth="1"/>
    <col min="12034" max="12034" width="4.7109375" style="157" customWidth="1"/>
    <col min="12035" max="12035" width="5.7109375" style="157" customWidth="1"/>
    <col min="12036" max="12036" width="9.42578125" style="157" customWidth="1"/>
    <col min="12037" max="12288" width="9.140625" style="157"/>
    <col min="12289" max="12289" width="10.7109375" style="157" bestFit="1" customWidth="1"/>
    <col min="12290" max="12290" width="4.7109375" style="157" customWidth="1"/>
    <col min="12291" max="12291" width="5.7109375" style="157" customWidth="1"/>
    <col min="12292" max="12292" width="9.42578125" style="157" customWidth="1"/>
    <col min="12293" max="12544" width="9.140625" style="157"/>
    <col min="12545" max="12545" width="10.7109375" style="157" bestFit="1" customWidth="1"/>
    <col min="12546" max="12546" width="4.7109375" style="157" customWidth="1"/>
    <col min="12547" max="12547" width="5.7109375" style="157" customWidth="1"/>
    <col min="12548" max="12548" width="9.42578125" style="157" customWidth="1"/>
    <col min="12549" max="12800" width="9.140625" style="157"/>
    <col min="12801" max="12801" width="10.7109375" style="157" bestFit="1" customWidth="1"/>
    <col min="12802" max="12802" width="4.7109375" style="157" customWidth="1"/>
    <col min="12803" max="12803" width="5.7109375" style="157" customWidth="1"/>
    <col min="12804" max="12804" width="9.42578125" style="157" customWidth="1"/>
    <col min="12805" max="13056" width="9.140625" style="157"/>
    <col min="13057" max="13057" width="10.7109375" style="157" bestFit="1" customWidth="1"/>
    <col min="13058" max="13058" width="4.7109375" style="157" customWidth="1"/>
    <col min="13059" max="13059" width="5.7109375" style="157" customWidth="1"/>
    <col min="13060" max="13060" width="9.42578125" style="157" customWidth="1"/>
    <col min="13061" max="13312" width="9.140625" style="157"/>
    <col min="13313" max="13313" width="10.7109375" style="157" bestFit="1" customWidth="1"/>
    <col min="13314" max="13314" width="4.7109375" style="157" customWidth="1"/>
    <col min="13315" max="13315" width="5.7109375" style="157" customWidth="1"/>
    <col min="13316" max="13316" width="9.42578125" style="157" customWidth="1"/>
    <col min="13317" max="13568" width="9.140625" style="157"/>
    <col min="13569" max="13569" width="10.7109375" style="157" bestFit="1" customWidth="1"/>
    <col min="13570" max="13570" width="4.7109375" style="157" customWidth="1"/>
    <col min="13571" max="13571" width="5.7109375" style="157" customWidth="1"/>
    <col min="13572" max="13572" width="9.42578125" style="157" customWidth="1"/>
    <col min="13573" max="13824" width="9.140625" style="157"/>
    <col min="13825" max="13825" width="10.7109375" style="157" bestFit="1" customWidth="1"/>
    <col min="13826" max="13826" width="4.7109375" style="157" customWidth="1"/>
    <col min="13827" max="13827" width="5.7109375" style="157" customWidth="1"/>
    <col min="13828" max="13828" width="9.42578125" style="157" customWidth="1"/>
    <col min="13829" max="14080" width="9.140625" style="157"/>
    <col min="14081" max="14081" width="10.7109375" style="157" bestFit="1" customWidth="1"/>
    <col min="14082" max="14082" width="4.7109375" style="157" customWidth="1"/>
    <col min="14083" max="14083" width="5.7109375" style="157" customWidth="1"/>
    <col min="14084" max="14084" width="9.42578125" style="157" customWidth="1"/>
    <col min="14085" max="14336" width="9.140625" style="157"/>
    <col min="14337" max="14337" width="10.7109375" style="157" bestFit="1" customWidth="1"/>
    <col min="14338" max="14338" width="4.7109375" style="157" customWidth="1"/>
    <col min="14339" max="14339" width="5.7109375" style="157" customWidth="1"/>
    <col min="14340" max="14340" width="9.42578125" style="157" customWidth="1"/>
    <col min="14341" max="14592" width="9.140625" style="157"/>
    <col min="14593" max="14593" width="10.7109375" style="157" bestFit="1" customWidth="1"/>
    <col min="14594" max="14594" width="4.7109375" style="157" customWidth="1"/>
    <col min="14595" max="14595" width="5.7109375" style="157" customWidth="1"/>
    <col min="14596" max="14596" width="9.42578125" style="157" customWidth="1"/>
    <col min="14597" max="14848" width="9.140625" style="157"/>
    <col min="14849" max="14849" width="10.7109375" style="157" bestFit="1" customWidth="1"/>
    <col min="14850" max="14850" width="4.7109375" style="157" customWidth="1"/>
    <col min="14851" max="14851" width="5.7109375" style="157" customWidth="1"/>
    <col min="14852" max="14852" width="9.42578125" style="157" customWidth="1"/>
    <col min="14853" max="15104" width="9.140625" style="157"/>
    <col min="15105" max="15105" width="10.7109375" style="157" bestFit="1" customWidth="1"/>
    <col min="15106" max="15106" width="4.7109375" style="157" customWidth="1"/>
    <col min="15107" max="15107" width="5.7109375" style="157" customWidth="1"/>
    <col min="15108" max="15108" width="9.42578125" style="157" customWidth="1"/>
    <col min="15109" max="15360" width="9.140625" style="157"/>
    <col min="15361" max="15361" width="10.7109375" style="157" bestFit="1" customWidth="1"/>
    <col min="15362" max="15362" width="4.7109375" style="157" customWidth="1"/>
    <col min="15363" max="15363" width="5.7109375" style="157" customWidth="1"/>
    <col min="15364" max="15364" width="9.42578125" style="157" customWidth="1"/>
    <col min="15365" max="15616" width="9.140625" style="157"/>
    <col min="15617" max="15617" width="10.7109375" style="157" bestFit="1" customWidth="1"/>
    <col min="15618" max="15618" width="4.7109375" style="157" customWidth="1"/>
    <col min="15619" max="15619" width="5.7109375" style="157" customWidth="1"/>
    <col min="15620" max="15620" width="9.42578125" style="157" customWidth="1"/>
    <col min="15621" max="15872" width="9.140625" style="157"/>
    <col min="15873" max="15873" width="10.7109375" style="157" bestFit="1" customWidth="1"/>
    <col min="15874" max="15874" width="4.7109375" style="157" customWidth="1"/>
    <col min="15875" max="15875" width="5.7109375" style="157" customWidth="1"/>
    <col min="15876" max="15876" width="9.42578125" style="157" customWidth="1"/>
    <col min="15877" max="16128" width="9.140625" style="157"/>
    <col min="16129" max="16129" width="10.7109375" style="157" bestFit="1" customWidth="1"/>
    <col min="16130" max="16130" width="4.7109375" style="157" customWidth="1"/>
    <col min="16131" max="16131" width="5.7109375" style="157" customWidth="1"/>
    <col min="16132" max="16132" width="9.42578125" style="157" customWidth="1"/>
    <col min="16133" max="16384" width="9.140625" style="157"/>
  </cols>
  <sheetData>
    <row r="1" spans="1:12" ht="16.5" x14ac:dyDescent="0.35">
      <c r="A1" s="189">
        <v>44987</v>
      </c>
      <c r="B1" s="190"/>
      <c r="C1" s="190"/>
      <c r="D1" s="190"/>
      <c r="E1" s="191"/>
      <c r="I1" s="161"/>
      <c r="J1" s="161" t="s">
        <v>860</v>
      </c>
      <c r="K1" s="161" t="s">
        <v>861</v>
      </c>
      <c r="L1" s="161" t="s">
        <v>862</v>
      </c>
    </row>
    <row r="2" spans="1:12" ht="16.5" x14ac:dyDescent="0.35">
      <c r="A2" t="s">
        <v>93</v>
      </c>
      <c r="B2">
        <v>50</v>
      </c>
      <c r="C2">
        <v>35</v>
      </c>
      <c r="D2">
        <v>25</v>
      </c>
      <c r="E2" s="163" t="s">
        <v>88</v>
      </c>
      <c r="I2" s="161" t="s">
        <v>792</v>
      </c>
      <c r="J2" s="158">
        <v>0.5</v>
      </c>
      <c r="K2" s="158">
        <v>0.35</v>
      </c>
      <c r="L2" s="162">
        <v>0.25</v>
      </c>
    </row>
    <row r="3" spans="1:12" ht="16.5" x14ac:dyDescent="0.35">
      <c r="A3" t="s">
        <v>114</v>
      </c>
      <c r="B3">
        <v>50</v>
      </c>
      <c r="C3">
        <v>35</v>
      </c>
      <c r="D3">
        <v>25</v>
      </c>
      <c r="E3" s="163" t="s">
        <v>88</v>
      </c>
      <c r="I3" s="161" t="s">
        <v>793</v>
      </c>
      <c r="J3" s="158">
        <v>0.6</v>
      </c>
      <c r="K3" s="158">
        <v>0.4</v>
      </c>
      <c r="L3" s="162">
        <v>0.3</v>
      </c>
    </row>
    <row r="4" spans="1:12" ht="16.5" x14ac:dyDescent="0.35">
      <c r="A4" t="s">
        <v>119</v>
      </c>
      <c r="B4">
        <v>50</v>
      </c>
      <c r="C4">
        <v>35</v>
      </c>
      <c r="D4">
        <v>25</v>
      </c>
      <c r="E4" s="163" t="s">
        <v>88</v>
      </c>
      <c r="I4" s="161" t="s">
        <v>794</v>
      </c>
      <c r="J4" s="158">
        <v>0.7</v>
      </c>
      <c r="K4" s="158">
        <v>0.45</v>
      </c>
      <c r="L4" s="162">
        <v>0.35</v>
      </c>
    </row>
    <row r="5" spans="1:12" ht="16.5" x14ac:dyDescent="0.35">
      <c r="A5" t="s">
        <v>150</v>
      </c>
      <c r="B5">
        <v>50</v>
      </c>
      <c r="C5">
        <v>35</v>
      </c>
      <c r="D5">
        <v>25</v>
      </c>
      <c r="E5" s="163" t="s">
        <v>88</v>
      </c>
      <c r="I5" s="161" t="s">
        <v>857</v>
      </c>
      <c r="J5" s="158">
        <v>0.8</v>
      </c>
      <c r="K5" s="158">
        <v>0.5</v>
      </c>
      <c r="L5" s="162">
        <v>0.4</v>
      </c>
    </row>
    <row r="6" spans="1:12" ht="16.5" x14ac:dyDescent="0.35">
      <c r="A6" t="s">
        <v>151</v>
      </c>
      <c r="B6">
        <v>50</v>
      </c>
      <c r="C6">
        <v>35</v>
      </c>
      <c r="D6">
        <v>25</v>
      </c>
      <c r="E6" s="163" t="s">
        <v>88</v>
      </c>
      <c r="I6" s="161" t="s">
        <v>858</v>
      </c>
      <c r="J6" s="158">
        <v>0.9</v>
      </c>
      <c r="K6" s="158">
        <v>0.55000000000000004</v>
      </c>
      <c r="L6" s="162">
        <v>0.45</v>
      </c>
    </row>
    <row r="7" spans="1:12" ht="16.5" x14ac:dyDescent="0.35">
      <c r="A7" t="s">
        <v>155</v>
      </c>
      <c r="B7">
        <v>50</v>
      </c>
      <c r="C7">
        <v>35</v>
      </c>
      <c r="D7">
        <v>25</v>
      </c>
      <c r="E7" s="163" t="s">
        <v>88</v>
      </c>
      <c r="I7" s="161" t="s">
        <v>1124</v>
      </c>
      <c r="J7" s="162">
        <v>0.5</v>
      </c>
      <c r="K7" s="162">
        <v>0.4</v>
      </c>
      <c r="L7" s="162">
        <v>0.3</v>
      </c>
    </row>
    <row r="8" spans="1:12" ht="16.5" x14ac:dyDescent="0.35">
      <c r="A8" t="s">
        <v>883</v>
      </c>
      <c r="B8">
        <v>50</v>
      </c>
      <c r="C8">
        <v>35</v>
      </c>
      <c r="D8">
        <v>25</v>
      </c>
      <c r="E8" s="163" t="s">
        <v>88</v>
      </c>
      <c r="I8" s="161" t="s">
        <v>1125</v>
      </c>
      <c r="J8" s="162">
        <v>0.6</v>
      </c>
      <c r="K8" s="162">
        <v>0.45</v>
      </c>
      <c r="L8" s="162">
        <v>0.35</v>
      </c>
    </row>
    <row r="9" spans="1:12" ht="16.5" x14ac:dyDescent="0.35">
      <c r="A9" t="s">
        <v>162</v>
      </c>
      <c r="B9">
        <v>50</v>
      </c>
      <c r="C9">
        <v>35</v>
      </c>
      <c r="D9">
        <v>25</v>
      </c>
      <c r="E9" s="163" t="s">
        <v>88</v>
      </c>
      <c r="I9" s="161" t="s">
        <v>1126</v>
      </c>
      <c r="J9" s="162">
        <v>0.7</v>
      </c>
      <c r="K9" s="162">
        <v>0.5</v>
      </c>
      <c r="L9" s="162">
        <v>0.4</v>
      </c>
    </row>
    <row r="10" spans="1:12" ht="16.5" x14ac:dyDescent="0.35">
      <c r="A10" t="s">
        <v>222</v>
      </c>
      <c r="B10">
        <v>50</v>
      </c>
      <c r="C10">
        <v>35</v>
      </c>
      <c r="D10">
        <v>25</v>
      </c>
      <c r="E10" s="163" t="s">
        <v>88</v>
      </c>
      <c r="I10" s="161" t="s">
        <v>1127</v>
      </c>
      <c r="J10" s="162">
        <v>0.8</v>
      </c>
      <c r="K10" s="162">
        <v>0.55000000000000004</v>
      </c>
      <c r="L10" s="162">
        <v>0.45</v>
      </c>
    </row>
    <row r="11" spans="1:12" ht="16.5" x14ac:dyDescent="0.35">
      <c r="A11" t="s">
        <v>228</v>
      </c>
      <c r="B11">
        <v>50</v>
      </c>
      <c r="C11">
        <v>35</v>
      </c>
      <c r="D11">
        <v>25</v>
      </c>
      <c r="E11" s="163" t="s">
        <v>88</v>
      </c>
      <c r="I11" s="161" t="s">
        <v>859</v>
      </c>
      <c r="J11" s="158">
        <v>1</v>
      </c>
      <c r="K11" s="158">
        <v>1</v>
      </c>
      <c r="L11" s="162">
        <v>1</v>
      </c>
    </row>
    <row r="12" spans="1:12" ht="16.5" x14ac:dyDescent="0.35">
      <c r="A12" t="s">
        <v>261</v>
      </c>
      <c r="B12">
        <v>50</v>
      </c>
      <c r="C12">
        <v>35</v>
      </c>
      <c r="D12">
        <v>25</v>
      </c>
      <c r="E12" s="163" t="s">
        <v>88</v>
      </c>
    </row>
    <row r="13" spans="1:12" ht="16.5" x14ac:dyDescent="0.35">
      <c r="A13" t="s">
        <v>308</v>
      </c>
      <c r="B13">
        <v>50</v>
      </c>
      <c r="C13">
        <v>35</v>
      </c>
      <c r="D13">
        <v>25</v>
      </c>
      <c r="E13" s="163" t="s">
        <v>88</v>
      </c>
      <c r="J13" s="159"/>
    </row>
    <row r="14" spans="1:12" ht="16.5" x14ac:dyDescent="0.35">
      <c r="A14" t="s">
        <v>324</v>
      </c>
      <c r="B14">
        <v>50</v>
      </c>
      <c r="C14">
        <v>35</v>
      </c>
      <c r="D14">
        <v>25</v>
      </c>
      <c r="E14" s="163" t="s">
        <v>88</v>
      </c>
      <c r="J14" s="159"/>
    </row>
    <row r="15" spans="1:12" ht="16.5" x14ac:dyDescent="0.35">
      <c r="A15" t="s">
        <v>328</v>
      </c>
      <c r="B15">
        <v>50</v>
      </c>
      <c r="C15">
        <v>35</v>
      </c>
      <c r="D15">
        <v>25</v>
      </c>
      <c r="E15" s="163" t="s">
        <v>88</v>
      </c>
      <c r="J15" s="159"/>
    </row>
    <row r="16" spans="1:12" ht="16.5" x14ac:dyDescent="0.35">
      <c r="A16" t="s">
        <v>332</v>
      </c>
      <c r="B16">
        <v>50</v>
      </c>
      <c r="C16">
        <v>35</v>
      </c>
      <c r="D16">
        <v>25</v>
      </c>
      <c r="E16" s="163" t="s">
        <v>88</v>
      </c>
      <c r="J16" s="159"/>
    </row>
    <row r="17" spans="1:10" ht="16.5" x14ac:dyDescent="0.35">
      <c r="A17" t="s">
        <v>344</v>
      </c>
      <c r="B17">
        <v>50</v>
      </c>
      <c r="C17">
        <v>35</v>
      </c>
      <c r="D17">
        <v>25</v>
      </c>
      <c r="E17" s="163" t="s">
        <v>88</v>
      </c>
      <c r="J17" s="159"/>
    </row>
    <row r="18" spans="1:10" ht="16.5" x14ac:dyDescent="0.35">
      <c r="A18" t="s">
        <v>359</v>
      </c>
      <c r="B18">
        <v>50</v>
      </c>
      <c r="C18">
        <v>35</v>
      </c>
      <c r="D18">
        <v>25</v>
      </c>
      <c r="E18" s="163" t="s">
        <v>88</v>
      </c>
      <c r="J18" s="159"/>
    </row>
    <row r="19" spans="1:10" ht="16.5" x14ac:dyDescent="0.35">
      <c r="A19" t="s">
        <v>371</v>
      </c>
      <c r="B19">
        <v>50</v>
      </c>
      <c r="C19">
        <v>35</v>
      </c>
      <c r="D19">
        <v>25</v>
      </c>
      <c r="E19" s="163" t="s">
        <v>88</v>
      </c>
      <c r="J19" s="159"/>
    </row>
    <row r="20" spans="1:10" ht="16.5" x14ac:dyDescent="0.35">
      <c r="A20" t="s">
        <v>21</v>
      </c>
      <c r="B20">
        <v>50</v>
      </c>
      <c r="C20">
        <v>35</v>
      </c>
      <c r="D20">
        <v>25</v>
      </c>
      <c r="E20" s="163" t="s">
        <v>88</v>
      </c>
      <c r="J20" s="159"/>
    </row>
    <row r="21" spans="1:10" ht="16.5" x14ac:dyDescent="0.35">
      <c r="A21" t="s">
        <v>500</v>
      </c>
      <c r="B21">
        <v>50</v>
      </c>
      <c r="C21">
        <v>35</v>
      </c>
      <c r="D21">
        <v>25</v>
      </c>
      <c r="E21" s="163" t="s">
        <v>88</v>
      </c>
      <c r="J21" s="159"/>
    </row>
    <row r="22" spans="1:10" ht="16.5" x14ac:dyDescent="0.35">
      <c r="A22" t="s">
        <v>501</v>
      </c>
      <c r="B22">
        <v>50</v>
      </c>
      <c r="C22">
        <v>35</v>
      </c>
      <c r="D22">
        <v>25</v>
      </c>
      <c r="E22" s="163" t="s">
        <v>88</v>
      </c>
      <c r="J22" s="159"/>
    </row>
    <row r="23" spans="1:10" ht="16.5" x14ac:dyDescent="0.35">
      <c r="A23" t="s">
        <v>515</v>
      </c>
      <c r="B23">
        <v>50</v>
      </c>
      <c r="C23">
        <v>35</v>
      </c>
      <c r="D23">
        <v>25</v>
      </c>
      <c r="E23" s="163" t="s">
        <v>88</v>
      </c>
      <c r="J23" s="159"/>
    </row>
    <row r="24" spans="1:10" ht="16.5" x14ac:dyDescent="0.35">
      <c r="A24" t="s">
        <v>553</v>
      </c>
      <c r="B24">
        <v>50</v>
      </c>
      <c r="C24">
        <v>35</v>
      </c>
      <c r="D24">
        <v>25</v>
      </c>
      <c r="E24" s="163" t="s">
        <v>88</v>
      </c>
      <c r="J24" s="159"/>
    </row>
    <row r="25" spans="1:10" ht="16.5" x14ac:dyDescent="0.35">
      <c r="A25" t="s">
        <v>554</v>
      </c>
      <c r="B25">
        <v>50</v>
      </c>
      <c r="C25">
        <v>35</v>
      </c>
      <c r="D25">
        <v>25</v>
      </c>
      <c r="E25" s="163" t="s">
        <v>88</v>
      </c>
      <c r="J25" s="159"/>
    </row>
    <row r="26" spans="1:10" ht="16.5" x14ac:dyDescent="0.35">
      <c r="A26" t="s">
        <v>577</v>
      </c>
      <c r="B26">
        <v>50</v>
      </c>
      <c r="C26">
        <v>35</v>
      </c>
      <c r="D26">
        <v>25</v>
      </c>
      <c r="E26" s="163" t="s">
        <v>88</v>
      </c>
      <c r="J26" s="159"/>
    </row>
    <row r="27" spans="1:10" ht="16.5" x14ac:dyDescent="0.35">
      <c r="A27" t="s">
        <v>596</v>
      </c>
      <c r="B27">
        <v>50</v>
      </c>
      <c r="C27">
        <v>35</v>
      </c>
      <c r="D27">
        <v>25</v>
      </c>
      <c r="E27" s="163" t="s">
        <v>88</v>
      </c>
      <c r="J27" s="159"/>
    </row>
    <row r="28" spans="1:10" ht="16.5" x14ac:dyDescent="0.35">
      <c r="A28" t="s">
        <v>613</v>
      </c>
      <c r="B28">
        <v>50</v>
      </c>
      <c r="C28">
        <v>35</v>
      </c>
      <c r="D28">
        <v>25</v>
      </c>
      <c r="E28" s="163" t="s">
        <v>88</v>
      </c>
      <c r="J28" s="159"/>
    </row>
    <row r="29" spans="1:10" ht="16.5" x14ac:dyDescent="0.35">
      <c r="A29" t="s">
        <v>642</v>
      </c>
      <c r="B29">
        <v>50</v>
      </c>
      <c r="C29">
        <v>35</v>
      </c>
      <c r="D29">
        <v>25</v>
      </c>
      <c r="E29" s="163" t="s">
        <v>88</v>
      </c>
      <c r="J29" s="159"/>
    </row>
    <row r="30" spans="1:10" ht="16.5" x14ac:dyDescent="0.35">
      <c r="A30" t="s">
        <v>670</v>
      </c>
      <c r="B30">
        <v>50</v>
      </c>
      <c r="C30">
        <v>35</v>
      </c>
      <c r="D30">
        <v>25</v>
      </c>
      <c r="E30" s="163" t="s">
        <v>88</v>
      </c>
      <c r="J30" s="159"/>
    </row>
    <row r="31" spans="1:10" ht="16.5" x14ac:dyDescent="0.35">
      <c r="A31" t="s">
        <v>1269</v>
      </c>
      <c r="B31">
        <v>50</v>
      </c>
      <c r="C31">
        <v>35</v>
      </c>
      <c r="D31">
        <v>25</v>
      </c>
      <c r="E31" s="163" t="s">
        <v>88</v>
      </c>
      <c r="J31" s="159"/>
    </row>
    <row r="32" spans="1:10" ht="16.5" x14ac:dyDescent="0.35">
      <c r="A32" t="s">
        <v>690</v>
      </c>
      <c r="B32">
        <v>50</v>
      </c>
      <c r="C32">
        <v>35</v>
      </c>
      <c r="D32">
        <v>25</v>
      </c>
      <c r="E32" s="163" t="s">
        <v>88</v>
      </c>
      <c r="J32" s="159"/>
    </row>
    <row r="33" spans="1:10" ht="16.5" x14ac:dyDescent="0.35">
      <c r="A33" t="s">
        <v>721</v>
      </c>
      <c r="B33">
        <v>50</v>
      </c>
      <c r="C33">
        <v>35</v>
      </c>
      <c r="D33">
        <v>25</v>
      </c>
      <c r="E33" s="163" t="s">
        <v>88</v>
      </c>
      <c r="J33" s="159"/>
    </row>
    <row r="34" spans="1:10" ht="16.5" x14ac:dyDescent="0.35">
      <c r="A34" t="s">
        <v>934</v>
      </c>
      <c r="B34">
        <v>50</v>
      </c>
      <c r="C34">
        <v>35</v>
      </c>
      <c r="D34">
        <v>25</v>
      </c>
      <c r="E34" s="163" t="s">
        <v>88</v>
      </c>
      <c r="J34" s="159"/>
    </row>
    <row r="35" spans="1:10" ht="16.5" x14ac:dyDescent="0.35">
      <c r="A35" t="s">
        <v>252</v>
      </c>
      <c r="B35">
        <v>70</v>
      </c>
      <c r="C35">
        <v>45</v>
      </c>
      <c r="D35">
        <v>35</v>
      </c>
      <c r="E35" s="163" t="s">
        <v>1309</v>
      </c>
      <c r="J35" s="159"/>
    </row>
    <row r="36" spans="1:10" ht="16.5" x14ac:dyDescent="0.35">
      <c r="A36" t="s">
        <v>505</v>
      </c>
      <c r="B36">
        <v>50</v>
      </c>
      <c r="C36">
        <v>35</v>
      </c>
      <c r="D36">
        <v>25</v>
      </c>
      <c r="E36" s="163" t="s">
        <v>88</v>
      </c>
      <c r="J36" s="159"/>
    </row>
    <row r="37" spans="1:10" ht="16.5" x14ac:dyDescent="0.35">
      <c r="A37" t="s">
        <v>263</v>
      </c>
      <c r="B37">
        <v>100</v>
      </c>
      <c r="C37">
        <v>100</v>
      </c>
      <c r="D37">
        <v>100</v>
      </c>
      <c r="E37" s="163" t="s">
        <v>1309</v>
      </c>
      <c r="J37" s="159"/>
    </row>
    <row r="38" spans="1:10" ht="16.5" x14ac:dyDescent="0.35">
      <c r="A38" t="s">
        <v>363</v>
      </c>
      <c r="B38">
        <v>100</v>
      </c>
      <c r="C38">
        <v>100</v>
      </c>
      <c r="D38">
        <v>100</v>
      </c>
      <c r="E38" s="163" t="s">
        <v>1309</v>
      </c>
      <c r="J38" s="159"/>
    </row>
    <row r="39" spans="1:10" ht="16.5" x14ac:dyDescent="0.35">
      <c r="A39" t="s">
        <v>558</v>
      </c>
      <c r="B39">
        <v>100</v>
      </c>
      <c r="C39">
        <v>100</v>
      </c>
      <c r="D39">
        <v>100</v>
      </c>
      <c r="E39" s="163" t="s">
        <v>1309</v>
      </c>
      <c r="J39" s="159"/>
    </row>
    <row r="40" spans="1:10" ht="16.5" x14ac:dyDescent="0.35">
      <c r="A40" t="s">
        <v>715</v>
      </c>
      <c r="B40">
        <v>100</v>
      </c>
      <c r="C40">
        <v>100</v>
      </c>
      <c r="D40">
        <v>100</v>
      </c>
      <c r="E40" s="163" t="s">
        <v>1309</v>
      </c>
      <c r="J40" s="159"/>
    </row>
    <row r="41" spans="1:10" ht="16.5" x14ac:dyDescent="0.35">
      <c r="A41" t="s">
        <v>687</v>
      </c>
      <c r="B41">
        <v>100</v>
      </c>
      <c r="C41">
        <v>100</v>
      </c>
      <c r="D41">
        <v>100</v>
      </c>
      <c r="E41" s="163" t="s">
        <v>1309</v>
      </c>
      <c r="J41" s="159"/>
    </row>
    <row r="42" spans="1:10" ht="16.5" x14ac:dyDescent="0.35">
      <c r="A42" t="s">
        <v>736</v>
      </c>
      <c r="B42">
        <v>100</v>
      </c>
      <c r="C42">
        <v>100</v>
      </c>
      <c r="D42">
        <v>100</v>
      </c>
      <c r="E42" s="163" t="s">
        <v>1309</v>
      </c>
      <c r="J42" s="159"/>
    </row>
    <row r="43" spans="1:10" ht="16.5" x14ac:dyDescent="0.35">
      <c r="A43" t="s">
        <v>234</v>
      </c>
      <c r="B43">
        <v>100</v>
      </c>
      <c r="C43">
        <v>100</v>
      </c>
      <c r="D43">
        <v>100</v>
      </c>
      <c r="E43" s="163" t="s">
        <v>1309</v>
      </c>
      <c r="J43" s="159"/>
    </row>
    <row r="44" spans="1:10" ht="16.5" x14ac:dyDescent="0.35">
      <c r="A44" t="s">
        <v>331</v>
      </c>
      <c r="B44">
        <v>100</v>
      </c>
      <c r="C44">
        <v>100</v>
      </c>
      <c r="D44">
        <v>100</v>
      </c>
      <c r="E44" s="163" t="s">
        <v>1309</v>
      </c>
      <c r="J44" s="159"/>
    </row>
    <row r="45" spans="1:10" ht="16.5" x14ac:dyDescent="0.35">
      <c r="A45" t="s">
        <v>678</v>
      </c>
      <c r="B45">
        <v>100</v>
      </c>
      <c r="C45">
        <v>100</v>
      </c>
      <c r="D45">
        <v>100</v>
      </c>
      <c r="E45" s="163" t="s">
        <v>1309</v>
      </c>
      <c r="J45" s="159"/>
    </row>
    <row r="46" spans="1:10" ht="16.5" x14ac:dyDescent="0.35">
      <c r="A46" t="s">
        <v>639</v>
      </c>
      <c r="B46">
        <v>100</v>
      </c>
      <c r="C46">
        <v>100</v>
      </c>
      <c r="D46">
        <v>100</v>
      </c>
      <c r="E46" s="163" t="s">
        <v>1309</v>
      </c>
      <c r="J46" s="159"/>
    </row>
    <row r="47" spans="1:10" ht="16.5" x14ac:dyDescent="0.35">
      <c r="A47" t="s">
        <v>508</v>
      </c>
      <c r="B47">
        <v>100</v>
      </c>
      <c r="C47">
        <v>100</v>
      </c>
      <c r="D47">
        <v>100</v>
      </c>
      <c r="E47" s="163" t="s">
        <v>1309</v>
      </c>
      <c r="J47" s="159"/>
    </row>
    <row r="48" spans="1:10" ht="16.5" x14ac:dyDescent="0.35">
      <c r="A48" t="s">
        <v>748</v>
      </c>
      <c r="B48">
        <v>100</v>
      </c>
      <c r="C48">
        <v>100</v>
      </c>
      <c r="D48">
        <v>100</v>
      </c>
      <c r="E48" s="163" t="s">
        <v>1309</v>
      </c>
      <c r="J48" s="159"/>
    </row>
    <row r="49" spans="1:10" ht="16.5" x14ac:dyDescent="0.35">
      <c r="A49" t="s">
        <v>401</v>
      </c>
      <c r="B49">
        <v>100</v>
      </c>
      <c r="C49">
        <v>100</v>
      </c>
      <c r="D49">
        <v>100</v>
      </c>
      <c r="E49" s="163" t="s">
        <v>1309</v>
      </c>
      <c r="J49" s="159"/>
    </row>
    <row r="50" spans="1:10" ht="16.5" x14ac:dyDescent="0.35">
      <c r="A50" t="s">
        <v>649</v>
      </c>
      <c r="B50">
        <v>100</v>
      </c>
      <c r="C50">
        <v>100</v>
      </c>
      <c r="D50">
        <v>100</v>
      </c>
      <c r="E50" s="163" t="s">
        <v>1309</v>
      </c>
      <c r="J50" s="159"/>
    </row>
    <row r="51" spans="1:10" ht="16.5" x14ac:dyDescent="0.35">
      <c r="A51" t="s">
        <v>747</v>
      </c>
      <c r="B51">
        <v>100</v>
      </c>
      <c r="C51">
        <v>100</v>
      </c>
      <c r="D51">
        <v>100</v>
      </c>
      <c r="E51" s="163" t="s">
        <v>1309</v>
      </c>
      <c r="J51" s="159"/>
    </row>
    <row r="52" spans="1:10" ht="16.5" x14ac:dyDescent="0.35">
      <c r="A52" t="s">
        <v>586</v>
      </c>
      <c r="B52">
        <v>100</v>
      </c>
      <c r="C52">
        <v>100</v>
      </c>
      <c r="D52">
        <v>100</v>
      </c>
      <c r="E52" s="163" t="s">
        <v>1309</v>
      </c>
      <c r="J52" s="159"/>
    </row>
    <row r="53" spans="1:10" ht="16.5" x14ac:dyDescent="0.35">
      <c r="A53" t="s">
        <v>585</v>
      </c>
      <c r="B53">
        <v>100</v>
      </c>
      <c r="C53">
        <v>100</v>
      </c>
      <c r="D53">
        <v>100</v>
      </c>
      <c r="E53" s="163" t="s">
        <v>1309</v>
      </c>
      <c r="J53" s="159"/>
    </row>
    <row r="54" spans="1:10" ht="16.5" x14ac:dyDescent="0.35">
      <c r="A54" t="s">
        <v>727</v>
      </c>
      <c r="B54">
        <v>100</v>
      </c>
      <c r="C54">
        <v>100</v>
      </c>
      <c r="D54">
        <v>100</v>
      </c>
      <c r="E54" s="163" t="s">
        <v>1309</v>
      </c>
      <c r="J54" s="159"/>
    </row>
    <row r="55" spans="1:10" ht="16.5" x14ac:dyDescent="0.35">
      <c r="A55" t="s">
        <v>691</v>
      </c>
      <c r="B55">
        <v>100</v>
      </c>
      <c r="C55">
        <v>100</v>
      </c>
      <c r="D55">
        <v>100</v>
      </c>
      <c r="E55" s="163" t="s">
        <v>1309</v>
      </c>
      <c r="J55" s="159"/>
    </row>
    <row r="56" spans="1:10" ht="16.5" x14ac:dyDescent="0.35">
      <c r="A56" t="s">
        <v>276</v>
      </c>
      <c r="B56">
        <v>100</v>
      </c>
      <c r="C56">
        <v>100</v>
      </c>
      <c r="D56">
        <v>100</v>
      </c>
      <c r="E56" s="163" t="s">
        <v>1309</v>
      </c>
      <c r="J56" s="159"/>
    </row>
    <row r="57" spans="1:10" ht="16.5" x14ac:dyDescent="0.35">
      <c r="A57" t="s">
        <v>471</v>
      </c>
      <c r="B57">
        <v>100</v>
      </c>
      <c r="C57">
        <v>100</v>
      </c>
      <c r="D57">
        <v>100</v>
      </c>
      <c r="E57" s="163" t="s">
        <v>1309</v>
      </c>
      <c r="J57" s="159"/>
    </row>
    <row r="58" spans="1:10" ht="16.5" x14ac:dyDescent="0.35">
      <c r="A58" t="s">
        <v>683</v>
      </c>
      <c r="B58">
        <v>100</v>
      </c>
      <c r="C58">
        <v>100</v>
      </c>
      <c r="D58">
        <v>100</v>
      </c>
      <c r="E58" s="163" t="s">
        <v>1309</v>
      </c>
      <c r="J58" s="159"/>
    </row>
    <row r="59" spans="1:10" ht="16.5" x14ac:dyDescent="0.35">
      <c r="A59" t="s">
        <v>722</v>
      </c>
      <c r="B59">
        <v>100</v>
      </c>
      <c r="C59">
        <v>100</v>
      </c>
      <c r="D59">
        <v>100</v>
      </c>
      <c r="E59" s="163" t="s">
        <v>1309</v>
      </c>
      <c r="J59" s="159"/>
    </row>
    <row r="60" spans="1:10" ht="16.5" x14ac:dyDescent="0.35">
      <c r="A60" t="s">
        <v>434</v>
      </c>
      <c r="B60">
        <v>100</v>
      </c>
      <c r="C60">
        <v>100</v>
      </c>
      <c r="D60">
        <v>100</v>
      </c>
      <c r="E60" s="163" t="s">
        <v>1309</v>
      </c>
      <c r="J60" s="159"/>
    </row>
    <row r="61" spans="1:10" ht="16.5" x14ac:dyDescent="0.35">
      <c r="A61" t="s">
        <v>663</v>
      </c>
      <c r="B61">
        <v>100</v>
      </c>
      <c r="C61">
        <v>100</v>
      </c>
      <c r="D61">
        <v>100</v>
      </c>
      <c r="E61" s="163" t="s">
        <v>1309</v>
      </c>
      <c r="J61" s="159"/>
    </row>
    <row r="62" spans="1:10" ht="16.5" x14ac:dyDescent="0.35">
      <c r="A62" t="s">
        <v>599</v>
      </c>
      <c r="B62">
        <v>100</v>
      </c>
      <c r="C62">
        <v>100</v>
      </c>
      <c r="D62">
        <v>100</v>
      </c>
      <c r="E62" s="163" t="s">
        <v>1309</v>
      </c>
      <c r="J62" s="159"/>
    </row>
    <row r="63" spans="1:10" ht="16.5" x14ac:dyDescent="0.35">
      <c r="A63" t="s">
        <v>418</v>
      </c>
      <c r="B63">
        <v>100</v>
      </c>
      <c r="C63">
        <v>100</v>
      </c>
      <c r="D63">
        <v>100</v>
      </c>
      <c r="E63" s="163" t="s">
        <v>1309</v>
      </c>
      <c r="J63" s="159"/>
    </row>
    <row r="64" spans="1:10" ht="16.5" x14ac:dyDescent="0.35">
      <c r="A64" t="s">
        <v>454</v>
      </c>
      <c r="B64">
        <v>100</v>
      </c>
      <c r="C64">
        <v>100</v>
      </c>
      <c r="D64">
        <v>100</v>
      </c>
      <c r="E64" s="163" t="s">
        <v>1309</v>
      </c>
      <c r="J64" s="159"/>
    </row>
    <row r="65" spans="1:10" ht="16.5" x14ac:dyDescent="0.35">
      <c r="A65" t="s">
        <v>423</v>
      </c>
      <c r="B65">
        <v>100</v>
      </c>
      <c r="C65">
        <v>100</v>
      </c>
      <c r="D65">
        <v>100</v>
      </c>
      <c r="E65" s="163" t="s">
        <v>1309</v>
      </c>
      <c r="J65" s="159"/>
    </row>
    <row r="66" spans="1:10" ht="16.5" x14ac:dyDescent="0.35">
      <c r="A66" t="s">
        <v>724</v>
      </c>
      <c r="B66">
        <v>100</v>
      </c>
      <c r="C66">
        <v>100</v>
      </c>
      <c r="D66">
        <v>100</v>
      </c>
      <c r="E66" s="163" t="s">
        <v>1309</v>
      </c>
      <c r="J66" s="159"/>
    </row>
    <row r="67" spans="1:10" ht="16.5" x14ac:dyDescent="0.35">
      <c r="A67" t="s">
        <v>377</v>
      </c>
      <c r="B67">
        <v>100</v>
      </c>
      <c r="C67">
        <v>100</v>
      </c>
      <c r="D67">
        <v>100</v>
      </c>
      <c r="E67" s="163" t="s">
        <v>1309</v>
      </c>
      <c r="J67" s="159"/>
    </row>
    <row r="68" spans="1:10" ht="16.5" x14ac:dyDescent="0.35">
      <c r="A68" t="s">
        <v>605</v>
      </c>
      <c r="B68">
        <v>100</v>
      </c>
      <c r="C68">
        <v>100</v>
      </c>
      <c r="D68">
        <v>100</v>
      </c>
      <c r="E68" s="163" t="s">
        <v>1309</v>
      </c>
      <c r="J68" s="159"/>
    </row>
    <row r="69" spans="1:10" ht="16.5" x14ac:dyDescent="0.35">
      <c r="A69" t="s">
        <v>628</v>
      </c>
      <c r="B69">
        <v>100</v>
      </c>
      <c r="C69">
        <v>100</v>
      </c>
      <c r="D69">
        <v>100</v>
      </c>
      <c r="E69" s="163" t="s">
        <v>1309</v>
      </c>
      <c r="J69" s="159"/>
    </row>
    <row r="70" spans="1:10" ht="16.5" x14ac:dyDescent="0.35">
      <c r="A70" t="s">
        <v>311</v>
      </c>
      <c r="B70">
        <v>100</v>
      </c>
      <c r="C70">
        <v>100</v>
      </c>
      <c r="D70">
        <v>100</v>
      </c>
      <c r="E70" s="163" t="s">
        <v>1309</v>
      </c>
      <c r="J70" s="159"/>
    </row>
    <row r="71" spans="1:10" ht="16.5" x14ac:dyDescent="0.35">
      <c r="A71" t="s">
        <v>752</v>
      </c>
      <c r="B71">
        <v>100</v>
      </c>
      <c r="C71">
        <v>100</v>
      </c>
      <c r="D71">
        <v>100</v>
      </c>
      <c r="E71" s="163" t="s">
        <v>1309</v>
      </c>
      <c r="J71" s="159"/>
    </row>
    <row r="72" spans="1:10" ht="16.5" x14ac:dyDescent="0.35">
      <c r="A72" t="s">
        <v>644</v>
      </c>
      <c r="B72">
        <v>100</v>
      </c>
      <c r="C72">
        <v>100</v>
      </c>
      <c r="D72">
        <v>100</v>
      </c>
      <c r="E72" s="163" t="s">
        <v>1309</v>
      </c>
      <c r="J72" s="159"/>
    </row>
    <row r="73" spans="1:10" ht="16.5" x14ac:dyDescent="0.35">
      <c r="A73" t="s">
        <v>456</v>
      </c>
      <c r="B73">
        <v>100</v>
      </c>
      <c r="C73">
        <v>100</v>
      </c>
      <c r="D73">
        <v>100</v>
      </c>
      <c r="E73" s="163" t="s">
        <v>1309</v>
      </c>
      <c r="J73" s="159"/>
    </row>
    <row r="74" spans="1:10" ht="16.5" x14ac:dyDescent="0.35">
      <c r="A74" t="s">
        <v>697</v>
      </c>
      <c r="B74">
        <v>100</v>
      </c>
      <c r="C74">
        <v>100</v>
      </c>
      <c r="D74">
        <v>100</v>
      </c>
      <c r="E74" s="163" t="s">
        <v>1309</v>
      </c>
      <c r="J74" s="159"/>
    </row>
    <row r="75" spans="1:10" ht="16.5" x14ac:dyDescent="0.35">
      <c r="A75" t="s">
        <v>759</v>
      </c>
      <c r="B75">
        <v>100</v>
      </c>
      <c r="C75">
        <v>100</v>
      </c>
      <c r="D75">
        <v>100</v>
      </c>
      <c r="E75" s="163" t="s">
        <v>1309</v>
      </c>
      <c r="J75" s="159"/>
    </row>
    <row r="76" spans="1:10" ht="16.5" x14ac:dyDescent="0.35">
      <c r="A76" t="s">
        <v>444</v>
      </c>
      <c r="B76">
        <v>100</v>
      </c>
      <c r="C76">
        <v>100</v>
      </c>
      <c r="D76">
        <v>100</v>
      </c>
      <c r="E76" s="163" t="s">
        <v>1309</v>
      </c>
      <c r="J76" s="159"/>
    </row>
    <row r="77" spans="1:10" ht="16.5" x14ac:dyDescent="0.35">
      <c r="A77" t="s">
        <v>337</v>
      </c>
      <c r="B77">
        <v>100</v>
      </c>
      <c r="C77">
        <v>100</v>
      </c>
      <c r="D77">
        <v>100</v>
      </c>
      <c r="E77" s="163" t="s">
        <v>1309</v>
      </c>
      <c r="J77" s="159"/>
    </row>
    <row r="78" spans="1:10" ht="16.5" x14ac:dyDescent="0.35">
      <c r="A78" t="s">
        <v>1230</v>
      </c>
      <c r="B78">
        <v>100</v>
      </c>
      <c r="C78">
        <v>100</v>
      </c>
      <c r="D78">
        <v>100</v>
      </c>
      <c r="E78" s="163" t="s">
        <v>1309</v>
      </c>
      <c r="J78" s="159"/>
    </row>
    <row r="79" spans="1:10" ht="16.5" x14ac:dyDescent="0.35">
      <c r="A79" t="s">
        <v>1397</v>
      </c>
      <c r="B79">
        <v>100</v>
      </c>
      <c r="C79">
        <v>100</v>
      </c>
      <c r="D79">
        <v>100</v>
      </c>
      <c r="E79" s="163" t="s">
        <v>1309</v>
      </c>
      <c r="J79" s="159"/>
    </row>
    <row r="80" spans="1:10" ht="16.5" x14ac:dyDescent="0.35">
      <c r="A80" t="s">
        <v>726</v>
      </c>
      <c r="B80">
        <v>100</v>
      </c>
      <c r="C80">
        <v>100</v>
      </c>
      <c r="D80">
        <v>100</v>
      </c>
      <c r="E80" s="163" t="s">
        <v>1309</v>
      </c>
      <c r="J80" s="159"/>
    </row>
    <row r="81" spans="1:10" ht="16.5" x14ac:dyDescent="0.35">
      <c r="A81" t="s">
        <v>317</v>
      </c>
      <c r="B81">
        <v>100</v>
      </c>
      <c r="C81">
        <v>100</v>
      </c>
      <c r="D81">
        <v>100</v>
      </c>
      <c r="E81" s="163" t="s">
        <v>1309</v>
      </c>
      <c r="J81" s="159"/>
    </row>
    <row r="82" spans="1:10" ht="16.5" x14ac:dyDescent="0.35">
      <c r="A82" t="s">
        <v>682</v>
      </c>
      <c r="B82">
        <v>100</v>
      </c>
      <c r="C82">
        <v>100</v>
      </c>
      <c r="D82">
        <v>100</v>
      </c>
      <c r="E82" s="163" t="s">
        <v>1309</v>
      </c>
      <c r="J82" s="159"/>
    </row>
    <row r="83" spans="1:10" ht="16.5" x14ac:dyDescent="0.35">
      <c r="A83" t="s">
        <v>874</v>
      </c>
      <c r="B83">
        <v>100</v>
      </c>
      <c r="C83">
        <v>100</v>
      </c>
      <c r="D83">
        <v>100</v>
      </c>
      <c r="E83" s="163" t="s">
        <v>1309</v>
      </c>
      <c r="J83" s="159"/>
    </row>
    <row r="84" spans="1:10" ht="16.5" x14ac:dyDescent="0.35">
      <c r="A84" t="s">
        <v>592</v>
      </c>
      <c r="B84">
        <v>100</v>
      </c>
      <c r="C84">
        <v>100</v>
      </c>
      <c r="D84">
        <v>100</v>
      </c>
      <c r="E84" s="163" t="s">
        <v>1309</v>
      </c>
      <c r="J84" s="159"/>
    </row>
    <row r="85" spans="1:10" ht="16.5" x14ac:dyDescent="0.35">
      <c r="A85" t="s">
        <v>323</v>
      </c>
      <c r="B85">
        <v>100</v>
      </c>
      <c r="C85">
        <v>100</v>
      </c>
      <c r="D85">
        <v>100</v>
      </c>
      <c r="E85" s="163" t="s">
        <v>1309</v>
      </c>
      <c r="J85" s="159"/>
    </row>
    <row r="86" spans="1:10" ht="16.5" x14ac:dyDescent="0.35">
      <c r="A86" t="s">
        <v>172</v>
      </c>
      <c r="B86">
        <v>100</v>
      </c>
      <c r="C86">
        <v>100</v>
      </c>
      <c r="D86">
        <v>100</v>
      </c>
      <c r="E86" s="163" t="s">
        <v>1309</v>
      </c>
      <c r="J86" s="159"/>
    </row>
    <row r="87" spans="1:10" ht="16.5" x14ac:dyDescent="0.35">
      <c r="A87" t="s">
        <v>520</v>
      </c>
      <c r="B87">
        <v>100</v>
      </c>
      <c r="C87">
        <v>100</v>
      </c>
      <c r="D87">
        <v>100</v>
      </c>
      <c r="E87" s="163" t="s">
        <v>1309</v>
      </c>
      <c r="J87" s="159"/>
    </row>
    <row r="88" spans="1:10" ht="16.5" x14ac:dyDescent="0.35">
      <c r="A88" t="s">
        <v>391</v>
      </c>
      <c r="B88">
        <v>100</v>
      </c>
      <c r="C88">
        <v>100</v>
      </c>
      <c r="D88">
        <v>100</v>
      </c>
      <c r="E88" s="163" t="s">
        <v>1309</v>
      </c>
      <c r="J88" s="159"/>
    </row>
    <row r="89" spans="1:10" ht="16.5" x14ac:dyDescent="0.35">
      <c r="A89" t="s">
        <v>1358</v>
      </c>
      <c r="B89">
        <v>100</v>
      </c>
      <c r="C89">
        <v>100</v>
      </c>
      <c r="D89">
        <v>100</v>
      </c>
      <c r="E89" s="163" t="s">
        <v>1309</v>
      </c>
      <c r="J89" s="159"/>
    </row>
    <row r="90" spans="1:10" ht="16.5" x14ac:dyDescent="0.35">
      <c r="A90" t="s">
        <v>244</v>
      </c>
      <c r="B90">
        <v>100</v>
      </c>
      <c r="C90">
        <v>100</v>
      </c>
      <c r="D90">
        <v>100</v>
      </c>
      <c r="E90" s="163" t="s">
        <v>1309</v>
      </c>
      <c r="J90" s="159"/>
    </row>
    <row r="91" spans="1:10" ht="16.5" x14ac:dyDescent="0.35">
      <c r="A91" t="s">
        <v>751</v>
      </c>
      <c r="B91">
        <v>100</v>
      </c>
      <c r="C91">
        <v>100</v>
      </c>
      <c r="D91">
        <v>100</v>
      </c>
      <c r="E91" s="163" t="s">
        <v>1309</v>
      </c>
      <c r="J91" s="159"/>
    </row>
    <row r="92" spans="1:10" ht="16.5" x14ac:dyDescent="0.35">
      <c r="A92" t="s">
        <v>109</v>
      </c>
      <c r="B92">
        <v>100</v>
      </c>
      <c r="C92">
        <v>100</v>
      </c>
      <c r="D92">
        <v>100</v>
      </c>
      <c r="E92" s="163" t="s">
        <v>1309</v>
      </c>
      <c r="J92" s="159"/>
    </row>
    <row r="93" spans="1:10" ht="16.5" x14ac:dyDescent="0.35">
      <c r="A93" t="s">
        <v>393</v>
      </c>
      <c r="B93">
        <v>100</v>
      </c>
      <c r="C93">
        <v>100</v>
      </c>
      <c r="D93">
        <v>100</v>
      </c>
      <c r="E93" s="163" t="s">
        <v>1309</v>
      </c>
      <c r="J93" s="159"/>
    </row>
    <row r="94" spans="1:10" ht="16.5" x14ac:dyDescent="0.35">
      <c r="A94" t="s">
        <v>533</v>
      </c>
      <c r="B94">
        <v>100</v>
      </c>
      <c r="C94">
        <v>100</v>
      </c>
      <c r="D94">
        <v>100</v>
      </c>
      <c r="E94" s="163" t="s">
        <v>1309</v>
      </c>
      <c r="J94" s="159"/>
    </row>
    <row r="95" spans="1:10" ht="16.5" x14ac:dyDescent="0.35">
      <c r="A95" t="s">
        <v>453</v>
      </c>
      <c r="B95">
        <v>100</v>
      </c>
      <c r="C95">
        <v>100</v>
      </c>
      <c r="D95">
        <v>100</v>
      </c>
      <c r="E95" s="163" t="s">
        <v>1309</v>
      </c>
      <c r="J95" s="159"/>
    </row>
    <row r="96" spans="1:10" ht="16.5" x14ac:dyDescent="0.35">
      <c r="A96" t="s">
        <v>692</v>
      </c>
      <c r="B96">
        <v>100</v>
      </c>
      <c r="C96">
        <v>100</v>
      </c>
      <c r="D96">
        <v>100</v>
      </c>
      <c r="E96" s="163" t="s">
        <v>1309</v>
      </c>
      <c r="J96" s="159"/>
    </row>
    <row r="97" spans="1:10" ht="16.5" x14ac:dyDescent="0.35">
      <c r="A97" t="s">
        <v>290</v>
      </c>
      <c r="B97">
        <v>100</v>
      </c>
      <c r="C97">
        <v>100</v>
      </c>
      <c r="D97">
        <v>100</v>
      </c>
      <c r="E97" s="163" t="s">
        <v>1309</v>
      </c>
      <c r="J97" s="159"/>
    </row>
    <row r="98" spans="1:10" ht="16.5" x14ac:dyDescent="0.35">
      <c r="A98" t="s">
        <v>277</v>
      </c>
      <c r="B98">
        <v>100</v>
      </c>
      <c r="C98">
        <v>100</v>
      </c>
      <c r="D98">
        <v>100</v>
      </c>
      <c r="E98" s="163" t="s">
        <v>1309</v>
      </c>
      <c r="J98" s="159"/>
    </row>
    <row r="99" spans="1:10" ht="16.5" x14ac:dyDescent="0.35">
      <c r="A99" t="s">
        <v>775</v>
      </c>
      <c r="B99">
        <v>100</v>
      </c>
      <c r="C99">
        <v>100</v>
      </c>
      <c r="D99">
        <v>100</v>
      </c>
      <c r="E99" s="163" t="s">
        <v>1309</v>
      </c>
      <c r="J99" s="159"/>
    </row>
    <row r="100" spans="1:10" ht="16.5" x14ac:dyDescent="0.35">
      <c r="A100" t="s">
        <v>389</v>
      </c>
      <c r="B100">
        <v>100</v>
      </c>
      <c r="C100">
        <v>100</v>
      </c>
      <c r="D100">
        <v>100</v>
      </c>
      <c r="E100" s="163" t="s">
        <v>1309</v>
      </c>
      <c r="J100" s="159"/>
    </row>
    <row r="101" spans="1:10" ht="16.5" x14ac:dyDescent="0.35">
      <c r="A101" t="s">
        <v>753</v>
      </c>
      <c r="B101">
        <v>100</v>
      </c>
      <c r="C101">
        <v>100</v>
      </c>
      <c r="D101">
        <v>100</v>
      </c>
      <c r="E101" s="163" t="s">
        <v>1309</v>
      </c>
      <c r="J101" s="159"/>
    </row>
    <row r="102" spans="1:10" ht="16.5" x14ac:dyDescent="0.35">
      <c r="A102" t="s">
        <v>372</v>
      </c>
      <c r="B102">
        <v>100</v>
      </c>
      <c r="C102">
        <v>100</v>
      </c>
      <c r="D102">
        <v>100</v>
      </c>
      <c r="E102" s="163" t="s">
        <v>1309</v>
      </c>
      <c r="J102" s="159"/>
    </row>
    <row r="103" spans="1:10" ht="16.5" x14ac:dyDescent="0.35">
      <c r="A103" t="s">
        <v>187</v>
      </c>
      <c r="B103">
        <v>100</v>
      </c>
      <c r="C103">
        <v>100</v>
      </c>
      <c r="D103">
        <v>100</v>
      </c>
      <c r="E103" s="163" t="s">
        <v>1309</v>
      </c>
      <c r="J103" s="159"/>
    </row>
    <row r="104" spans="1:10" ht="16.5" x14ac:dyDescent="0.35">
      <c r="A104" t="s">
        <v>201</v>
      </c>
      <c r="B104">
        <v>100</v>
      </c>
      <c r="C104">
        <v>100</v>
      </c>
      <c r="D104">
        <v>100</v>
      </c>
      <c r="E104" s="163" t="s">
        <v>1309</v>
      </c>
      <c r="J104" s="159"/>
    </row>
    <row r="105" spans="1:10" ht="16.5" x14ac:dyDescent="0.35">
      <c r="A105" t="s">
        <v>358</v>
      </c>
      <c r="B105">
        <v>100</v>
      </c>
      <c r="C105">
        <v>100</v>
      </c>
      <c r="D105">
        <v>100</v>
      </c>
      <c r="E105" s="163" t="s">
        <v>1309</v>
      </c>
      <c r="J105" s="159"/>
    </row>
    <row r="106" spans="1:10" ht="16.5" x14ac:dyDescent="0.35">
      <c r="A106" t="s">
        <v>601</v>
      </c>
      <c r="B106">
        <v>100</v>
      </c>
      <c r="C106">
        <v>100</v>
      </c>
      <c r="D106">
        <v>100</v>
      </c>
      <c r="E106" s="163" t="s">
        <v>1309</v>
      </c>
      <c r="J106" s="159"/>
    </row>
    <row r="107" spans="1:10" ht="16.5" x14ac:dyDescent="0.35">
      <c r="A107" t="s">
        <v>326</v>
      </c>
      <c r="B107">
        <v>100</v>
      </c>
      <c r="C107">
        <v>100</v>
      </c>
      <c r="D107">
        <v>100</v>
      </c>
      <c r="E107" s="163" t="s">
        <v>1309</v>
      </c>
      <c r="J107" s="159"/>
    </row>
    <row r="108" spans="1:10" ht="16.5" x14ac:dyDescent="0.35">
      <c r="A108" t="s">
        <v>561</v>
      </c>
      <c r="B108">
        <v>100</v>
      </c>
      <c r="C108">
        <v>100</v>
      </c>
      <c r="D108">
        <v>100</v>
      </c>
      <c r="E108" s="163" t="s">
        <v>1309</v>
      </c>
      <c r="J108" s="159"/>
    </row>
    <row r="109" spans="1:10" ht="16.5" x14ac:dyDescent="0.35">
      <c r="A109" t="s">
        <v>229</v>
      </c>
      <c r="B109">
        <v>100</v>
      </c>
      <c r="C109">
        <v>100</v>
      </c>
      <c r="D109">
        <v>100</v>
      </c>
      <c r="E109" s="163" t="s">
        <v>1309</v>
      </c>
      <c r="J109" s="159"/>
    </row>
    <row r="110" spans="1:10" ht="16.5" x14ac:dyDescent="0.35">
      <c r="A110" t="s">
        <v>128</v>
      </c>
      <c r="B110">
        <v>100</v>
      </c>
      <c r="C110">
        <v>100</v>
      </c>
      <c r="D110">
        <v>100</v>
      </c>
      <c r="E110" s="163" t="s">
        <v>1309</v>
      </c>
      <c r="J110" s="159"/>
    </row>
    <row r="111" spans="1:10" ht="16.5" x14ac:dyDescent="0.35">
      <c r="A111" t="s">
        <v>336</v>
      </c>
      <c r="B111">
        <v>100</v>
      </c>
      <c r="C111">
        <v>100</v>
      </c>
      <c r="D111">
        <v>100</v>
      </c>
      <c r="E111" s="163" t="s">
        <v>1309</v>
      </c>
      <c r="J111" s="159"/>
    </row>
    <row r="112" spans="1:10" ht="16.5" x14ac:dyDescent="0.35">
      <c r="A112" t="s">
        <v>148</v>
      </c>
      <c r="B112">
        <v>100</v>
      </c>
      <c r="C112">
        <v>100</v>
      </c>
      <c r="D112">
        <v>100</v>
      </c>
      <c r="E112" s="163" t="s">
        <v>1309</v>
      </c>
      <c r="J112" s="159"/>
    </row>
    <row r="113" spans="1:10" ht="16.5" x14ac:dyDescent="0.35">
      <c r="A113" t="s">
        <v>422</v>
      </c>
      <c r="B113">
        <v>100</v>
      </c>
      <c r="C113">
        <v>100</v>
      </c>
      <c r="D113">
        <v>100</v>
      </c>
      <c r="E113" s="163" t="s">
        <v>1309</v>
      </c>
      <c r="J113" s="159"/>
    </row>
    <row r="114" spans="1:10" ht="16.5" x14ac:dyDescent="0.35">
      <c r="A114" t="s">
        <v>192</v>
      </c>
      <c r="B114">
        <v>100</v>
      </c>
      <c r="C114">
        <v>100</v>
      </c>
      <c r="D114">
        <v>100</v>
      </c>
      <c r="E114" s="163" t="s">
        <v>1309</v>
      </c>
      <c r="J114" s="159"/>
    </row>
    <row r="115" spans="1:10" ht="16.5" x14ac:dyDescent="0.35">
      <c r="A115" t="s">
        <v>566</v>
      </c>
      <c r="B115">
        <v>100</v>
      </c>
      <c r="C115">
        <v>100</v>
      </c>
      <c r="D115">
        <v>100</v>
      </c>
      <c r="E115" s="163" t="s">
        <v>1309</v>
      </c>
      <c r="J115" s="159"/>
    </row>
    <row r="116" spans="1:10" ht="16.5" x14ac:dyDescent="0.35">
      <c r="A116" t="s">
        <v>650</v>
      </c>
      <c r="B116">
        <v>100</v>
      </c>
      <c r="C116">
        <v>100</v>
      </c>
      <c r="D116">
        <v>100</v>
      </c>
      <c r="E116" s="163" t="s">
        <v>1309</v>
      </c>
      <c r="J116" s="159"/>
    </row>
    <row r="117" spans="1:10" ht="16.5" x14ac:dyDescent="0.35">
      <c r="A117" t="s">
        <v>267</v>
      </c>
      <c r="B117">
        <v>100</v>
      </c>
      <c r="C117">
        <v>100</v>
      </c>
      <c r="D117">
        <v>100</v>
      </c>
      <c r="E117" s="163" t="s">
        <v>1309</v>
      </c>
      <c r="J117" s="159"/>
    </row>
    <row r="118" spans="1:10" ht="16.5" x14ac:dyDescent="0.35">
      <c r="A118" t="s">
        <v>106</v>
      </c>
      <c r="B118">
        <v>100</v>
      </c>
      <c r="C118">
        <v>100</v>
      </c>
      <c r="D118">
        <v>100</v>
      </c>
      <c r="E118" s="163" t="s">
        <v>1309</v>
      </c>
      <c r="J118" s="159"/>
    </row>
    <row r="119" spans="1:10" ht="16.5" x14ac:dyDescent="0.35">
      <c r="A119" t="s">
        <v>551</v>
      </c>
      <c r="B119">
        <v>100</v>
      </c>
      <c r="C119">
        <v>100</v>
      </c>
      <c r="D119">
        <v>100</v>
      </c>
      <c r="E119" s="163" t="s">
        <v>1309</v>
      </c>
      <c r="J119" s="159"/>
    </row>
    <row r="120" spans="1:10" ht="16.5" x14ac:dyDescent="0.35">
      <c r="A120" t="s">
        <v>100</v>
      </c>
      <c r="B120">
        <v>100</v>
      </c>
      <c r="C120">
        <v>100</v>
      </c>
      <c r="D120">
        <v>100</v>
      </c>
      <c r="E120" s="163" t="s">
        <v>1309</v>
      </c>
      <c r="J120" s="159"/>
    </row>
    <row r="121" spans="1:10" ht="16.5" x14ac:dyDescent="0.35">
      <c r="A121" t="s">
        <v>177</v>
      </c>
      <c r="B121">
        <v>100</v>
      </c>
      <c r="C121">
        <v>100</v>
      </c>
      <c r="D121">
        <v>100</v>
      </c>
      <c r="E121" s="163" t="s">
        <v>1309</v>
      </c>
      <c r="J121" s="159"/>
    </row>
    <row r="122" spans="1:10" ht="16.5" x14ac:dyDescent="0.35">
      <c r="A122" t="s">
        <v>366</v>
      </c>
      <c r="B122">
        <v>100</v>
      </c>
      <c r="C122">
        <v>100</v>
      </c>
      <c r="D122">
        <v>100</v>
      </c>
      <c r="E122" s="163" t="s">
        <v>1309</v>
      </c>
      <c r="J122" s="159"/>
    </row>
    <row r="123" spans="1:10" ht="16.5" x14ac:dyDescent="0.35">
      <c r="A123" t="s">
        <v>827</v>
      </c>
      <c r="B123">
        <v>100</v>
      </c>
      <c r="C123">
        <v>100</v>
      </c>
      <c r="D123">
        <v>100</v>
      </c>
      <c r="E123" s="163" t="s">
        <v>1309</v>
      </c>
      <c r="J123" s="159"/>
    </row>
    <row r="124" spans="1:10" ht="16.5" x14ac:dyDescent="0.35">
      <c r="A124" t="s">
        <v>429</v>
      </c>
      <c r="B124">
        <v>100</v>
      </c>
      <c r="C124">
        <v>100</v>
      </c>
      <c r="D124">
        <v>100</v>
      </c>
      <c r="E124" s="163" t="s">
        <v>1309</v>
      </c>
      <c r="J124" s="159"/>
    </row>
    <row r="125" spans="1:10" ht="16.5" x14ac:dyDescent="0.35">
      <c r="A125" t="s">
        <v>486</v>
      </c>
      <c r="B125">
        <v>100</v>
      </c>
      <c r="C125">
        <v>100</v>
      </c>
      <c r="D125">
        <v>100</v>
      </c>
      <c r="E125" s="163" t="s">
        <v>1309</v>
      </c>
      <c r="J125" s="159"/>
    </row>
    <row r="126" spans="1:10" ht="16.5" x14ac:dyDescent="0.35">
      <c r="A126" t="s">
        <v>548</v>
      </c>
      <c r="B126">
        <v>100</v>
      </c>
      <c r="C126">
        <v>100</v>
      </c>
      <c r="D126">
        <v>100</v>
      </c>
      <c r="E126" s="163" t="s">
        <v>1309</v>
      </c>
      <c r="J126" s="159"/>
    </row>
    <row r="127" spans="1:10" ht="16.5" x14ac:dyDescent="0.35">
      <c r="A127" t="s">
        <v>365</v>
      </c>
      <c r="B127">
        <v>100</v>
      </c>
      <c r="C127">
        <v>100</v>
      </c>
      <c r="D127">
        <v>100</v>
      </c>
      <c r="E127" s="163" t="s">
        <v>1309</v>
      </c>
      <c r="J127" s="159"/>
    </row>
    <row r="128" spans="1:10" ht="16.5" x14ac:dyDescent="0.35">
      <c r="A128" t="s">
        <v>530</v>
      </c>
      <c r="B128">
        <v>100</v>
      </c>
      <c r="C128">
        <v>100</v>
      </c>
      <c r="D128">
        <v>100</v>
      </c>
      <c r="E128" s="163" t="s">
        <v>1309</v>
      </c>
      <c r="J128" s="159"/>
    </row>
    <row r="129" spans="1:10" ht="16.5" x14ac:dyDescent="0.35">
      <c r="A129" t="s">
        <v>87</v>
      </c>
      <c r="B129">
        <v>100</v>
      </c>
      <c r="C129">
        <v>100</v>
      </c>
      <c r="D129">
        <v>100</v>
      </c>
      <c r="E129" s="163" t="s">
        <v>1309</v>
      </c>
      <c r="J129" s="159"/>
    </row>
    <row r="130" spans="1:10" ht="16.5" x14ac:dyDescent="0.35">
      <c r="A130" t="s">
        <v>304</v>
      </c>
      <c r="B130">
        <v>100</v>
      </c>
      <c r="C130">
        <v>100</v>
      </c>
      <c r="D130">
        <v>100</v>
      </c>
      <c r="E130" s="163" t="s">
        <v>1309</v>
      </c>
      <c r="J130" s="159"/>
    </row>
    <row r="131" spans="1:10" ht="16.5" x14ac:dyDescent="0.35">
      <c r="A131" t="s">
        <v>538</v>
      </c>
      <c r="B131">
        <v>100</v>
      </c>
      <c r="C131">
        <v>100</v>
      </c>
      <c r="D131">
        <v>100</v>
      </c>
      <c r="E131" s="163" t="s">
        <v>1309</v>
      </c>
      <c r="J131" s="159"/>
    </row>
    <row r="132" spans="1:10" ht="16.5" x14ac:dyDescent="0.35">
      <c r="A132" t="s">
        <v>379</v>
      </c>
      <c r="B132">
        <v>100</v>
      </c>
      <c r="C132">
        <v>100</v>
      </c>
      <c r="D132">
        <v>100</v>
      </c>
      <c r="E132" s="163" t="s">
        <v>1309</v>
      </c>
      <c r="J132" s="159"/>
    </row>
    <row r="133" spans="1:10" ht="16.5" x14ac:dyDescent="0.35">
      <c r="A133" t="s">
        <v>576</v>
      </c>
      <c r="B133">
        <v>100</v>
      </c>
      <c r="C133">
        <v>100</v>
      </c>
      <c r="D133">
        <v>100</v>
      </c>
      <c r="E133" s="163" t="s">
        <v>1309</v>
      </c>
      <c r="J133" s="159"/>
    </row>
    <row r="134" spans="1:10" ht="16.5" x14ac:dyDescent="0.35">
      <c r="A134" t="s">
        <v>224</v>
      </c>
      <c r="B134">
        <v>100</v>
      </c>
      <c r="C134">
        <v>100</v>
      </c>
      <c r="D134">
        <v>100</v>
      </c>
      <c r="E134" s="163" t="s">
        <v>1309</v>
      </c>
      <c r="J134" s="159"/>
    </row>
    <row r="135" spans="1:10" ht="16.5" x14ac:dyDescent="0.35">
      <c r="A135" t="s">
        <v>343</v>
      </c>
      <c r="B135">
        <v>100</v>
      </c>
      <c r="C135">
        <v>100</v>
      </c>
      <c r="D135">
        <v>100</v>
      </c>
      <c r="E135" s="163" t="s">
        <v>1309</v>
      </c>
      <c r="J135" s="159"/>
    </row>
    <row r="136" spans="1:10" ht="16.5" x14ac:dyDescent="0.35">
      <c r="A136" t="s">
        <v>587</v>
      </c>
      <c r="B136">
        <v>100</v>
      </c>
      <c r="C136">
        <v>100</v>
      </c>
      <c r="D136">
        <v>100</v>
      </c>
      <c r="E136" s="163" t="s">
        <v>1309</v>
      </c>
      <c r="J136" s="159"/>
    </row>
    <row r="137" spans="1:10" ht="16.5" x14ac:dyDescent="0.35">
      <c r="A137" t="s">
        <v>497</v>
      </c>
      <c r="B137">
        <v>100</v>
      </c>
      <c r="C137">
        <v>100</v>
      </c>
      <c r="D137">
        <v>100</v>
      </c>
      <c r="E137" s="163" t="s">
        <v>1309</v>
      </c>
      <c r="J137" s="159"/>
    </row>
    <row r="138" spans="1:10" ht="16.5" x14ac:dyDescent="0.35">
      <c r="A138" t="s">
        <v>667</v>
      </c>
      <c r="B138">
        <v>100</v>
      </c>
      <c r="C138">
        <v>100</v>
      </c>
      <c r="D138">
        <v>100</v>
      </c>
      <c r="E138" s="163" t="s">
        <v>1309</v>
      </c>
      <c r="J138" s="159"/>
    </row>
    <row r="139" spans="1:10" ht="16.5" x14ac:dyDescent="0.35">
      <c r="A139" t="s">
        <v>681</v>
      </c>
      <c r="B139">
        <v>100</v>
      </c>
      <c r="C139">
        <v>100</v>
      </c>
      <c r="D139">
        <v>100</v>
      </c>
      <c r="E139" s="163" t="s">
        <v>1309</v>
      </c>
      <c r="J139" s="159"/>
    </row>
    <row r="140" spans="1:10" ht="16.5" x14ac:dyDescent="0.35">
      <c r="A140" t="s">
        <v>227</v>
      </c>
      <c r="B140">
        <v>100</v>
      </c>
      <c r="C140">
        <v>100</v>
      </c>
      <c r="D140">
        <v>100</v>
      </c>
      <c r="E140" s="163" t="s">
        <v>1309</v>
      </c>
      <c r="J140" s="159"/>
    </row>
    <row r="141" spans="1:10" ht="16.5" x14ac:dyDescent="0.35">
      <c r="A141" t="s">
        <v>286</v>
      </c>
      <c r="B141">
        <v>100</v>
      </c>
      <c r="C141">
        <v>100</v>
      </c>
      <c r="D141">
        <v>100</v>
      </c>
      <c r="E141" s="163" t="s">
        <v>1309</v>
      </c>
      <c r="J141" s="159"/>
    </row>
    <row r="142" spans="1:10" ht="16.5" x14ac:dyDescent="0.35">
      <c r="A142" t="s">
        <v>477</v>
      </c>
      <c r="B142">
        <v>100</v>
      </c>
      <c r="C142">
        <v>100</v>
      </c>
      <c r="D142">
        <v>100</v>
      </c>
      <c r="E142" s="163" t="s">
        <v>1309</v>
      </c>
      <c r="J142" s="159"/>
    </row>
    <row r="143" spans="1:10" ht="16.5" x14ac:dyDescent="0.35">
      <c r="A143" t="s">
        <v>1182</v>
      </c>
      <c r="B143">
        <v>100</v>
      </c>
      <c r="C143">
        <v>100</v>
      </c>
      <c r="D143">
        <v>100</v>
      </c>
      <c r="E143" s="163" t="s">
        <v>1309</v>
      </c>
      <c r="J143" s="159"/>
    </row>
    <row r="144" spans="1:10" ht="16.5" x14ac:dyDescent="0.35">
      <c r="A144" t="s">
        <v>452</v>
      </c>
      <c r="B144">
        <v>100</v>
      </c>
      <c r="C144">
        <v>100</v>
      </c>
      <c r="D144">
        <v>100</v>
      </c>
      <c r="E144" s="163" t="s">
        <v>1309</v>
      </c>
      <c r="J144" s="159"/>
    </row>
    <row r="145" spans="1:10" ht="16.5" x14ac:dyDescent="0.35">
      <c r="A145" t="s">
        <v>135</v>
      </c>
      <c r="B145">
        <v>100</v>
      </c>
      <c r="C145">
        <v>100</v>
      </c>
      <c r="D145">
        <v>100</v>
      </c>
      <c r="E145" s="163" t="s">
        <v>1309</v>
      </c>
      <c r="J145" s="159"/>
    </row>
    <row r="146" spans="1:10" ht="16.5" x14ac:dyDescent="0.35">
      <c r="A146" t="s">
        <v>1145</v>
      </c>
      <c r="B146">
        <v>100</v>
      </c>
      <c r="C146">
        <v>100</v>
      </c>
      <c r="D146">
        <v>100</v>
      </c>
      <c r="E146" s="163" t="s">
        <v>1309</v>
      </c>
      <c r="J146" s="159"/>
    </row>
    <row r="147" spans="1:10" ht="16.5" x14ac:dyDescent="0.35">
      <c r="A147" t="s">
        <v>608</v>
      </c>
      <c r="B147">
        <v>100</v>
      </c>
      <c r="C147">
        <v>100</v>
      </c>
      <c r="D147">
        <v>100</v>
      </c>
      <c r="E147" s="163" t="s">
        <v>1309</v>
      </c>
      <c r="J147" s="159"/>
    </row>
    <row r="148" spans="1:10" ht="16.5" x14ac:dyDescent="0.35">
      <c r="A148" t="s">
        <v>350</v>
      </c>
      <c r="B148">
        <v>100</v>
      </c>
      <c r="C148">
        <v>100</v>
      </c>
      <c r="D148">
        <v>100</v>
      </c>
      <c r="E148" s="163" t="s">
        <v>1309</v>
      </c>
      <c r="J148" s="159"/>
    </row>
    <row r="149" spans="1:10" ht="16.5" x14ac:dyDescent="0.35">
      <c r="A149" t="s">
        <v>96</v>
      </c>
      <c r="B149">
        <v>100</v>
      </c>
      <c r="C149">
        <v>100</v>
      </c>
      <c r="D149">
        <v>100</v>
      </c>
      <c r="E149" s="163" t="s">
        <v>1309</v>
      </c>
      <c r="J149" s="159"/>
    </row>
    <row r="150" spans="1:10" ht="16.5" x14ac:dyDescent="0.35">
      <c r="A150" t="s">
        <v>274</v>
      </c>
      <c r="B150">
        <v>100</v>
      </c>
      <c r="C150">
        <v>100</v>
      </c>
      <c r="D150">
        <v>100</v>
      </c>
      <c r="E150" s="163" t="s">
        <v>1309</v>
      </c>
      <c r="J150" s="159"/>
    </row>
    <row r="151" spans="1:10" ht="16.5" x14ac:dyDescent="0.35">
      <c r="A151" t="s">
        <v>578</v>
      </c>
      <c r="B151">
        <v>100</v>
      </c>
      <c r="C151">
        <v>100</v>
      </c>
      <c r="D151">
        <v>100</v>
      </c>
      <c r="E151" s="163" t="s">
        <v>1309</v>
      </c>
      <c r="J151" s="159"/>
    </row>
    <row r="152" spans="1:10" ht="16.5" x14ac:dyDescent="0.35">
      <c r="A152" t="s">
        <v>662</v>
      </c>
      <c r="B152">
        <v>100</v>
      </c>
      <c r="C152">
        <v>100</v>
      </c>
      <c r="D152">
        <v>100</v>
      </c>
      <c r="E152" s="163" t="s">
        <v>1309</v>
      </c>
      <c r="J152" s="159"/>
    </row>
    <row r="153" spans="1:10" ht="16.5" x14ac:dyDescent="0.35">
      <c r="A153" t="s">
        <v>225</v>
      </c>
      <c r="B153">
        <v>100</v>
      </c>
      <c r="C153">
        <v>100</v>
      </c>
      <c r="D153">
        <v>100</v>
      </c>
      <c r="E153" s="163" t="s">
        <v>1309</v>
      </c>
      <c r="J153" s="159"/>
    </row>
    <row r="154" spans="1:10" ht="16.5" x14ac:dyDescent="0.35">
      <c r="A154" t="s">
        <v>195</v>
      </c>
      <c r="B154">
        <v>100</v>
      </c>
      <c r="C154">
        <v>100</v>
      </c>
      <c r="D154">
        <v>100</v>
      </c>
      <c r="E154" s="163" t="s">
        <v>1309</v>
      </c>
      <c r="J154" s="159"/>
    </row>
    <row r="155" spans="1:10" ht="16.5" x14ac:dyDescent="0.35">
      <c r="A155" t="s">
        <v>569</v>
      </c>
      <c r="B155">
        <v>100</v>
      </c>
      <c r="C155">
        <v>100</v>
      </c>
      <c r="D155">
        <v>100</v>
      </c>
      <c r="E155" s="163" t="s">
        <v>1309</v>
      </c>
      <c r="J155" s="159"/>
    </row>
    <row r="156" spans="1:10" ht="16.5" x14ac:dyDescent="0.35">
      <c r="A156" t="s">
        <v>416</v>
      </c>
      <c r="B156">
        <v>100</v>
      </c>
      <c r="C156">
        <v>100</v>
      </c>
      <c r="D156">
        <v>100</v>
      </c>
      <c r="E156" s="163" t="s">
        <v>1309</v>
      </c>
      <c r="J156" s="159"/>
    </row>
    <row r="157" spans="1:10" ht="16.5" x14ac:dyDescent="0.35">
      <c r="A157" t="s">
        <v>463</v>
      </c>
      <c r="B157">
        <v>100</v>
      </c>
      <c r="C157">
        <v>100</v>
      </c>
      <c r="D157">
        <v>100</v>
      </c>
      <c r="E157" s="163" t="s">
        <v>1309</v>
      </c>
      <c r="J157" s="159"/>
    </row>
    <row r="158" spans="1:10" ht="16.5" x14ac:dyDescent="0.35">
      <c r="A158" t="s">
        <v>210</v>
      </c>
      <c r="B158">
        <v>100</v>
      </c>
      <c r="C158">
        <v>100</v>
      </c>
      <c r="D158">
        <v>100</v>
      </c>
      <c r="E158" s="163" t="s">
        <v>1309</v>
      </c>
      <c r="J158" s="159"/>
    </row>
    <row r="159" spans="1:10" ht="16.5" x14ac:dyDescent="0.35">
      <c r="A159" t="s">
        <v>483</v>
      </c>
      <c r="B159">
        <v>100</v>
      </c>
      <c r="C159">
        <v>100</v>
      </c>
      <c r="D159">
        <v>100</v>
      </c>
      <c r="E159" s="163" t="s">
        <v>1309</v>
      </c>
      <c r="J159" s="159"/>
    </row>
    <row r="160" spans="1:10" ht="16.5" x14ac:dyDescent="0.35">
      <c r="A160" t="s">
        <v>546</v>
      </c>
      <c r="B160">
        <v>100</v>
      </c>
      <c r="C160">
        <v>100</v>
      </c>
      <c r="D160">
        <v>100</v>
      </c>
      <c r="E160" s="163" t="s">
        <v>1309</v>
      </c>
      <c r="J160" s="159"/>
    </row>
    <row r="161" spans="1:10" ht="16.5" x14ac:dyDescent="0.35">
      <c r="A161" t="s">
        <v>314</v>
      </c>
      <c r="B161">
        <v>100</v>
      </c>
      <c r="C161">
        <v>100</v>
      </c>
      <c r="D161">
        <v>100</v>
      </c>
      <c r="E161" s="163" t="s">
        <v>1309</v>
      </c>
      <c r="J161" s="159"/>
    </row>
    <row r="162" spans="1:10" ht="16.5" x14ac:dyDescent="0.35">
      <c r="A162" t="s">
        <v>409</v>
      </c>
      <c r="B162">
        <v>100</v>
      </c>
      <c r="C162">
        <v>100</v>
      </c>
      <c r="D162">
        <v>100</v>
      </c>
      <c r="E162" s="163" t="s">
        <v>1309</v>
      </c>
      <c r="J162" s="159"/>
    </row>
    <row r="163" spans="1:10" ht="16.5" x14ac:dyDescent="0.35">
      <c r="A163" t="s">
        <v>693</v>
      </c>
      <c r="B163">
        <v>100</v>
      </c>
      <c r="C163">
        <v>100</v>
      </c>
      <c r="D163">
        <v>100</v>
      </c>
      <c r="E163" s="163" t="s">
        <v>1309</v>
      </c>
      <c r="J163" s="159"/>
    </row>
    <row r="164" spans="1:10" ht="16.5" x14ac:dyDescent="0.35">
      <c r="A164" t="s">
        <v>250</v>
      </c>
      <c r="B164">
        <v>100</v>
      </c>
      <c r="C164">
        <v>100</v>
      </c>
      <c r="D164">
        <v>100</v>
      </c>
      <c r="E164" s="163" t="s">
        <v>1309</v>
      </c>
      <c r="J164" s="159"/>
    </row>
    <row r="165" spans="1:10" ht="16.5" x14ac:dyDescent="0.35">
      <c r="A165" t="s">
        <v>116</v>
      </c>
      <c r="B165">
        <v>100</v>
      </c>
      <c r="C165">
        <v>100</v>
      </c>
      <c r="D165">
        <v>100</v>
      </c>
      <c r="E165" s="163" t="s">
        <v>1309</v>
      </c>
      <c r="J165" s="159"/>
    </row>
    <row r="166" spans="1:10" ht="16.5" x14ac:dyDescent="0.35">
      <c r="A166" t="s">
        <v>233</v>
      </c>
      <c r="B166">
        <v>100</v>
      </c>
      <c r="C166">
        <v>100</v>
      </c>
      <c r="D166">
        <v>100</v>
      </c>
      <c r="E166" s="163" t="s">
        <v>1309</v>
      </c>
      <c r="J166" s="159"/>
    </row>
    <row r="167" spans="1:10" ht="16.5" x14ac:dyDescent="0.35">
      <c r="A167" t="s">
        <v>680</v>
      </c>
      <c r="B167">
        <v>100</v>
      </c>
      <c r="C167">
        <v>100</v>
      </c>
      <c r="D167">
        <v>100</v>
      </c>
      <c r="E167" s="163" t="s">
        <v>1309</v>
      </c>
      <c r="J167" s="159"/>
    </row>
    <row r="168" spans="1:10" ht="16.5" x14ac:dyDescent="0.35">
      <c r="A168" t="s">
        <v>606</v>
      </c>
      <c r="B168">
        <v>100</v>
      </c>
      <c r="C168">
        <v>100</v>
      </c>
      <c r="D168">
        <v>100</v>
      </c>
      <c r="E168" s="163" t="s">
        <v>1309</v>
      </c>
      <c r="J168" s="159"/>
    </row>
    <row r="169" spans="1:10" ht="16.5" x14ac:dyDescent="0.35">
      <c r="A169" t="s">
        <v>341</v>
      </c>
      <c r="B169">
        <v>100</v>
      </c>
      <c r="C169">
        <v>100</v>
      </c>
      <c r="D169">
        <v>100</v>
      </c>
      <c r="E169" s="163" t="s">
        <v>1309</v>
      </c>
      <c r="J169" s="159"/>
    </row>
    <row r="170" spans="1:10" ht="16.5" x14ac:dyDescent="0.35">
      <c r="A170" t="s">
        <v>226</v>
      </c>
      <c r="B170">
        <v>100</v>
      </c>
      <c r="C170">
        <v>100</v>
      </c>
      <c r="D170">
        <v>100</v>
      </c>
      <c r="E170" s="163" t="s">
        <v>1309</v>
      </c>
      <c r="J170" s="159"/>
    </row>
    <row r="171" spans="1:10" ht="16.5" x14ac:dyDescent="0.35">
      <c r="A171" t="s">
        <v>347</v>
      </c>
      <c r="B171">
        <v>100</v>
      </c>
      <c r="C171">
        <v>100</v>
      </c>
      <c r="D171">
        <v>100</v>
      </c>
      <c r="E171" s="163" t="s">
        <v>1309</v>
      </c>
      <c r="J171" s="159"/>
    </row>
    <row r="172" spans="1:10" ht="16.5" x14ac:dyDescent="0.35">
      <c r="A172" t="s">
        <v>445</v>
      </c>
      <c r="B172">
        <v>100</v>
      </c>
      <c r="C172">
        <v>100</v>
      </c>
      <c r="D172">
        <v>100</v>
      </c>
      <c r="E172" s="163" t="s">
        <v>1309</v>
      </c>
      <c r="J172" s="159"/>
    </row>
    <row r="173" spans="1:10" ht="16.5" x14ac:dyDescent="0.35">
      <c r="A173" t="s">
        <v>426</v>
      </c>
      <c r="B173">
        <v>100</v>
      </c>
      <c r="C173">
        <v>100</v>
      </c>
      <c r="D173">
        <v>100</v>
      </c>
      <c r="E173" s="163" t="s">
        <v>1309</v>
      </c>
      <c r="J173" s="159"/>
    </row>
    <row r="174" spans="1:10" ht="16.5" x14ac:dyDescent="0.35">
      <c r="A174" t="s">
        <v>689</v>
      </c>
      <c r="B174">
        <v>100</v>
      </c>
      <c r="C174">
        <v>100</v>
      </c>
      <c r="D174">
        <v>100</v>
      </c>
      <c r="E174" s="163" t="s">
        <v>1309</v>
      </c>
      <c r="J174" s="159"/>
    </row>
    <row r="175" spans="1:10" ht="16.5" x14ac:dyDescent="0.35">
      <c r="A175" t="s">
        <v>175</v>
      </c>
      <c r="B175">
        <v>100</v>
      </c>
      <c r="C175">
        <v>100</v>
      </c>
      <c r="D175">
        <v>100</v>
      </c>
      <c r="E175" s="163" t="s">
        <v>1309</v>
      </c>
      <c r="J175" s="159"/>
    </row>
    <row r="176" spans="1:10" ht="16.5" x14ac:dyDescent="0.35">
      <c r="A176" t="s">
        <v>443</v>
      </c>
      <c r="B176">
        <v>100</v>
      </c>
      <c r="C176">
        <v>100</v>
      </c>
      <c r="D176">
        <v>100</v>
      </c>
      <c r="E176" s="163" t="s">
        <v>1309</v>
      </c>
      <c r="J176" s="159"/>
    </row>
    <row r="177" spans="1:10" ht="16.5" x14ac:dyDescent="0.35">
      <c r="A177" t="s">
        <v>1268</v>
      </c>
      <c r="B177">
        <v>100</v>
      </c>
      <c r="C177">
        <v>100</v>
      </c>
      <c r="D177">
        <v>100</v>
      </c>
      <c r="E177" s="163" t="s">
        <v>1309</v>
      </c>
      <c r="J177" s="159"/>
    </row>
    <row r="178" spans="1:10" ht="16.5" x14ac:dyDescent="0.35">
      <c r="A178" t="s">
        <v>431</v>
      </c>
      <c r="B178">
        <v>100</v>
      </c>
      <c r="C178">
        <v>100</v>
      </c>
      <c r="D178">
        <v>100</v>
      </c>
      <c r="E178" s="163" t="s">
        <v>1309</v>
      </c>
      <c r="J178" s="159"/>
    </row>
    <row r="179" spans="1:10" ht="16.5" x14ac:dyDescent="0.35">
      <c r="A179" t="s">
        <v>440</v>
      </c>
      <c r="B179">
        <v>100</v>
      </c>
      <c r="C179">
        <v>100</v>
      </c>
      <c r="D179">
        <v>100</v>
      </c>
      <c r="E179" s="163" t="s">
        <v>1309</v>
      </c>
      <c r="J179" s="159"/>
    </row>
    <row r="180" spans="1:10" ht="16.5" x14ac:dyDescent="0.35">
      <c r="A180" t="s">
        <v>1341</v>
      </c>
      <c r="B180">
        <v>100</v>
      </c>
      <c r="C180">
        <v>100</v>
      </c>
      <c r="D180">
        <v>100</v>
      </c>
      <c r="E180" s="163" t="s">
        <v>1309</v>
      </c>
      <c r="J180" s="159"/>
    </row>
    <row r="181" spans="1:10" ht="16.5" x14ac:dyDescent="0.35">
      <c r="A181" t="s">
        <v>419</v>
      </c>
      <c r="B181">
        <v>100</v>
      </c>
      <c r="C181">
        <v>100</v>
      </c>
      <c r="D181">
        <v>100</v>
      </c>
      <c r="E181" s="163" t="s">
        <v>1309</v>
      </c>
      <c r="J181" s="159"/>
    </row>
    <row r="182" spans="1:10" ht="16.5" x14ac:dyDescent="0.35">
      <c r="A182" t="s">
        <v>668</v>
      </c>
      <c r="B182">
        <v>100</v>
      </c>
      <c r="C182">
        <v>100</v>
      </c>
      <c r="D182">
        <v>100</v>
      </c>
      <c r="E182" s="163" t="s">
        <v>1309</v>
      </c>
      <c r="J182" s="159"/>
    </row>
    <row r="183" spans="1:10" ht="16.5" x14ac:dyDescent="0.35">
      <c r="A183" t="s">
        <v>249</v>
      </c>
      <c r="B183">
        <v>100</v>
      </c>
      <c r="C183">
        <v>100</v>
      </c>
      <c r="D183">
        <v>100</v>
      </c>
      <c r="E183" s="163" t="s">
        <v>1309</v>
      </c>
      <c r="J183" s="159"/>
    </row>
    <row r="184" spans="1:10" ht="16.5" x14ac:dyDescent="0.35">
      <c r="A184" t="s">
        <v>701</v>
      </c>
      <c r="B184">
        <v>100</v>
      </c>
      <c r="C184">
        <v>100</v>
      </c>
      <c r="D184">
        <v>100</v>
      </c>
      <c r="E184" s="163" t="s">
        <v>1309</v>
      </c>
      <c r="J184" s="159"/>
    </row>
    <row r="185" spans="1:10" ht="16.5" x14ac:dyDescent="0.35">
      <c r="A185" t="s">
        <v>488</v>
      </c>
      <c r="B185">
        <v>100</v>
      </c>
      <c r="C185">
        <v>100</v>
      </c>
      <c r="D185">
        <v>100</v>
      </c>
      <c r="E185" s="163" t="s">
        <v>1309</v>
      </c>
      <c r="J185" s="159"/>
    </row>
    <row r="186" spans="1:10" ht="16.5" x14ac:dyDescent="0.35">
      <c r="A186" t="s">
        <v>617</v>
      </c>
      <c r="B186">
        <v>100</v>
      </c>
      <c r="C186">
        <v>100</v>
      </c>
      <c r="D186">
        <v>100</v>
      </c>
      <c r="E186" s="163" t="s">
        <v>1309</v>
      </c>
      <c r="J186" s="159"/>
    </row>
    <row r="187" spans="1:10" ht="16.5" x14ac:dyDescent="0.35">
      <c r="A187" t="s">
        <v>750</v>
      </c>
      <c r="B187">
        <v>100</v>
      </c>
      <c r="C187">
        <v>100</v>
      </c>
      <c r="D187">
        <v>100</v>
      </c>
      <c r="E187" s="163" t="s">
        <v>1309</v>
      </c>
      <c r="J187" s="159"/>
    </row>
    <row r="188" spans="1:10" ht="16.5" x14ac:dyDescent="0.35">
      <c r="A188" t="s">
        <v>594</v>
      </c>
      <c r="B188">
        <v>100</v>
      </c>
      <c r="C188">
        <v>100</v>
      </c>
      <c r="D188">
        <v>100</v>
      </c>
      <c r="E188" s="163" t="s">
        <v>1309</v>
      </c>
      <c r="J188" s="159"/>
    </row>
    <row r="189" spans="1:10" ht="16.5" x14ac:dyDescent="0.35">
      <c r="A189" t="s">
        <v>491</v>
      </c>
      <c r="B189">
        <v>100</v>
      </c>
      <c r="C189">
        <v>100</v>
      </c>
      <c r="D189">
        <v>100</v>
      </c>
      <c r="E189" s="163" t="s">
        <v>1309</v>
      </c>
      <c r="J189" s="159"/>
    </row>
    <row r="190" spans="1:10" ht="16.5" x14ac:dyDescent="0.35">
      <c r="A190" t="s">
        <v>647</v>
      </c>
      <c r="B190">
        <v>100</v>
      </c>
      <c r="C190">
        <v>100</v>
      </c>
      <c r="D190">
        <v>100</v>
      </c>
      <c r="E190" s="163" t="s">
        <v>1309</v>
      </c>
      <c r="J190" s="159"/>
    </row>
    <row r="191" spans="1:10" ht="16.5" x14ac:dyDescent="0.35">
      <c r="A191" t="s">
        <v>204</v>
      </c>
      <c r="B191">
        <v>100</v>
      </c>
      <c r="C191">
        <v>100</v>
      </c>
      <c r="D191">
        <v>100</v>
      </c>
      <c r="E191" s="163" t="s">
        <v>1309</v>
      </c>
      <c r="J191" s="159"/>
    </row>
    <row r="192" spans="1:10" ht="16.5" x14ac:dyDescent="0.35">
      <c r="A192" t="s">
        <v>145</v>
      </c>
      <c r="B192">
        <v>100</v>
      </c>
      <c r="C192">
        <v>100</v>
      </c>
      <c r="D192">
        <v>100</v>
      </c>
      <c r="E192" s="163" t="s">
        <v>1309</v>
      </c>
      <c r="J192" s="159"/>
    </row>
    <row r="193" spans="1:10" ht="16.5" x14ac:dyDescent="0.35">
      <c r="A193" t="s">
        <v>437</v>
      </c>
      <c r="B193">
        <v>100</v>
      </c>
      <c r="C193">
        <v>100</v>
      </c>
      <c r="D193">
        <v>100</v>
      </c>
      <c r="E193" s="163" t="s">
        <v>1309</v>
      </c>
      <c r="J193" s="159"/>
    </row>
    <row r="194" spans="1:10" ht="16.5" x14ac:dyDescent="0.35">
      <c r="A194" t="s">
        <v>312</v>
      </c>
      <c r="B194">
        <v>100</v>
      </c>
      <c r="C194">
        <v>100</v>
      </c>
      <c r="D194">
        <v>100</v>
      </c>
      <c r="E194" s="163" t="s">
        <v>1309</v>
      </c>
      <c r="J194" s="159"/>
    </row>
    <row r="195" spans="1:10" ht="16.5" x14ac:dyDescent="0.35">
      <c r="A195" t="s">
        <v>470</v>
      </c>
      <c r="B195">
        <v>100</v>
      </c>
      <c r="C195">
        <v>100</v>
      </c>
      <c r="D195">
        <v>100</v>
      </c>
      <c r="E195" s="163" t="s">
        <v>1309</v>
      </c>
      <c r="J195" s="159"/>
    </row>
    <row r="196" spans="1:10" ht="16.5" x14ac:dyDescent="0.35">
      <c r="A196" t="s">
        <v>462</v>
      </c>
      <c r="B196">
        <v>100</v>
      </c>
      <c r="C196">
        <v>100</v>
      </c>
      <c r="D196">
        <v>100</v>
      </c>
      <c r="E196" s="163" t="s">
        <v>1309</v>
      </c>
      <c r="J196" s="159"/>
    </row>
    <row r="197" spans="1:10" ht="16.5" x14ac:dyDescent="0.35">
      <c r="A197" t="s">
        <v>461</v>
      </c>
      <c r="B197">
        <v>100</v>
      </c>
      <c r="C197">
        <v>100</v>
      </c>
      <c r="D197">
        <v>100</v>
      </c>
      <c r="E197" s="163" t="s">
        <v>1309</v>
      </c>
      <c r="J197" s="159"/>
    </row>
    <row r="198" spans="1:10" ht="16.5" x14ac:dyDescent="0.35">
      <c r="A198" t="s">
        <v>720</v>
      </c>
      <c r="B198">
        <v>100</v>
      </c>
      <c r="C198">
        <v>100</v>
      </c>
      <c r="D198">
        <v>100</v>
      </c>
      <c r="E198" s="163" t="s">
        <v>1309</v>
      </c>
      <c r="J198" s="159"/>
    </row>
    <row r="199" spans="1:10" ht="16.5" x14ac:dyDescent="0.35">
      <c r="A199" t="s">
        <v>167</v>
      </c>
      <c r="B199">
        <v>100</v>
      </c>
      <c r="C199">
        <v>100</v>
      </c>
      <c r="D199">
        <v>100</v>
      </c>
      <c r="E199" s="163" t="s">
        <v>1309</v>
      </c>
      <c r="J199" s="159"/>
    </row>
    <row r="200" spans="1:10" ht="16.5" x14ac:dyDescent="0.35">
      <c r="A200" t="s">
        <v>430</v>
      </c>
      <c r="B200">
        <v>100</v>
      </c>
      <c r="C200">
        <v>100</v>
      </c>
      <c r="D200">
        <v>100</v>
      </c>
      <c r="E200" s="163" t="s">
        <v>1309</v>
      </c>
      <c r="J200" s="159"/>
    </row>
    <row r="201" spans="1:10" ht="16.5" x14ac:dyDescent="0.35">
      <c r="A201" t="s">
        <v>754</v>
      </c>
      <c r="B201">
        <v>100</v>
      </c>
      <c r="C201">
        <v>100</v>
      </c>
      <c r="D201">
        <v>100</v>
      </c>
      <c r="E201" s="163" t="s">
        <v>1309</v>
      </c>
      <c r="J201" s="159"/>
    </row>
    <row r="202" spans="1:10" ht="16.5" x14ac:dyDescent="0.35">
      <c r="A202" t="s">
        <v>990</v>
      </c>
      <c r="B202">
        <v>100</v>
      </c>
      <c r="C202">
        <v>100</v>
      </c>
      <c r="D202">
        <v>100</v>
      </c>
      <c r="E202" s="163" t="s">
        <v>1309</v>
      </c>
      <c r="J202" s="159"/>
    </row>
    <row r="203" spans="1:10" ht="16.5" x14ac:dyDescent="0.35">
      <c r="A203" t="s">
        <v>111</v>
      </c>
      <c r="B203">
        <v>100</v>
      </c>
      <c r="C203">
        <v>100</v>
      </c>
      <c r="D203">
        <v>100</v>
      </c>
      <c r="E203" s="163" t="s">
        <v>1309</v>
      </c>
      <c r="J203" s="159"/>
    </row>
    <row r="204" spans="1:10" ht="16.5" x14ac:dyDescent="0.35">
      <c r="A204" t="s">
        <v>555</v>
      </c>
      <c r="B204">
        <v>100</v>
      </c>
      <c r="C204">
        <v>100</v>
      </c>
      <c r="D204">
        <v>100</v>
      </c>
      <c r="E204" s="163" t="s">
        <v>1309</v>
      </c>
      <c r="J204" s="159"/>
    </row>
    <row r="205" spans="1:10" ht="16.5" x14ac:dyDescent="0.35">
      <c r="A205" t="s">
        <v>824</v>
      </c>
      <c r="B205">
        <v>100</v>
      </c>
      <c r="C205">
        <v>100</v>
      </c>
      <c r="D205">
        <v>100</v>
      </c>
      <c r="E205" s="163" t="s">
        <v>1309</v>
      </c>
      <c r="J205" s="159"/>
    </row>
    <row r="206" spans="1:10" ht="16.5" x14ac:dyDescent="0.35">
      <c r="A206" t="s">
        <v>728</v>
      </c>
      <c r="B206">
        <v>100</v>
      </c>
      <c r="C206">
        <v>100</v>
      </c>
      <c r="D206">
        <v>100</v>
      </c>
      <c r="E206" s="163" t="s">
        <v>1309</v>
      </c>
      <c r="J206" s="159"/>
    </row>
    <row r="207" spans="1:10" ht="16.5" x14ac:dyDescent="0.35">
      <c r="A207" t="s">
        <v>703</v>
      </c>
      <c r="B207">
        <v>100</v>
      </c>
      <c r="C207">
        <v>100</v>
      </c>
      <c r="D207">
        <v>100</v>
      </c>
      <c r="E207" s="163" t="s">
        <v>1309</v>
      </c>
      <c r="J207" s="159"/>
    </row>
    <row r="208" spans="1:10" ht="16.5" x14ac:dyDescent="0.35">
      <c r="A208" t="s">
        <v>699</v>
      </c>
      <c r="B208">
        <v>100</v>
      </c>
      <c r="C208">
        <v>100</v>
      </c>
      <c r="D208">
        <v>100</v>
      </c>
      <c r="E208" s="163" t="s">
        <v>1309</v>
      </c>
      <c r="J208" s="159"/>
    </row>
    <row r="209" spans="1:10" ht="16.5" x14ac:dyDescent="0.35">
      <c r="A209" t="s">
        <v>414</v>
      </c>
      <c r="B209">
        <v>100</v>
      </c>
      <c r="C209">
        <v>100</v>
      </c>
      <c r="D209">
        <v>100</v>
      </c>
      <c r="E209" s="163" t="s">
        <v>1309</v>
      </c>
      <c r="J209" s="159"/>
    </row>
    <row r="210" spans="1:10" ht="16.5" x14ac:dyDescent="0.35">
      <c r="A210" t="s">
        <v>171</v>
      </c>
      <c r="B210">
        <v>100</v>
      </c>
      <c r="C210">
        <v>100</v>
      </c>
      <c r="D210">
        <v>100</v>
      </c>
      <c r="E210" s="163" t="s">
        <v>1309</v>
      </c>
      <c r="J210" s="159"/>
    </row>
    <row r="211" spans="1:10" ht="16.5" x14ac:dyDescent="0.35">
      <c r="A211" t="s">
        <v>473</v>
      </c>
      <c r="B211">
        <v>100</v>
      </c>
      <c r="C211">
        <v>100</v>
      </c>
      <c r="D211">
        <v>100</v>
      </c>
      <c r="E211" s="163" t="s">
        <v>1309</v>
      </c>
      <c r="J211" s="159"/>
    </row>
    <row r="212" spans="1:10" ht="16.5" x14ac:dyDescent="0.35">
      <c r="A212" t="s">
        <v>766</v>
      </c>
      <c r="B212">
        <v>100</v>
      </c>
      <c r="C212">
        <v>100</v>
      </c>
      <c r="D212">
        <v>100</v>
      </c>
      <c r="E212" s="163" t="s">
        <v>1309</v>
      </c>
      <c r="J212" s="159"/>
    </row>
    <row r="213" spans="1:10" ht="16.5" x14ac:dyDescent="0.35">
      <c r="A213" t="s">
        <v>700</v>
      </c>
      <c r="B213">
        <v>100</v>
      </c>
      <c r="C213">
        <v>100</v>
      </c>
      <c r="D213">
        <v>100</v>
      </c>
      <c r="E213" s="163" t="s">
        <v>1309</v>
      </c>
      <c r="J213" s="159"/>
    </row>
    <row r="214" spans="1:10" ht="16.5" x14ac:dyDescent="0.35">
      <c r="A214" t="s">
        <v>741</v>
      </c>
      <c r="B214">
        <v>100</v>
      </c>
      <c r="C214">
        <v>100</v>
      </c>
      <c r="D214">
        <v>100</v>
      </c>
      <c r="E214" s="163" t="s">
        <v>1309</v>
      </c>
      <c r="J214" s="159"/>
    </row>
    <row r="215" spans="1:10" ht="16.5" x14ac:dyDescent="0.35">
      <c r="A215" t="s">
        <v>641</v>
      </c>
      <c r="B215">
        <v>100</v>
      </c>
      <c r="C215">
        <v>100</v>
      </c>
      <c r="D215">
        <v>100</v>
      </c>
      <c r="E215" s="163" t="s">
        <v>1309</v>
      </c>
      <c r="J215" s="159"/>
    </row>
    <row r="216" spans="1:10" ht="16.5" x14ac:dyDescent="0.35">
      <c r="A216" t="s">
        <v>25</v>
      </c>
      <c r="B216">
        <v>100</v>
      </c>
      <c r="C216">
        <v>100</v>
      </c>
      <c r="D216">
        <v>100</v>
      </c>
      <c r="E216" s="163" t="s">
        <v>1309</v>
      </c>
      <c r="J216" s="159"/>
    </row>
    <row r="217" spans="1:10" ht="16.5" x14ac:dyDescent="0.35">
      <c r="A217" t="s">
        <v>381</v>
      </c>
      <c r="B217">
        <v>100</v>
      </c>
      <c r="C217">
        <v>100</v>
      </c>
      <c r="D217">
        <v>100</v>
      </c>
      <c r="E217" s="163" t="s">
        <v>1309</v>
      </c>
      <c r="J217" s="159"/>
    </row>
    <row r="218" spans="1:10" ht="16.5" x14ac:dyDescent="0.35">
      <c r="A218" t="s">
        <v>522</v>
      </c>
      <c r="B218">
        <v>100</v>
      </c>
      <c r="C218">
        <v>100</v>
      </c>
      <c r="D218">
        <v>100</v>
      </c>
      <c r="E218" s="163" t="s">
        <v>1309</v>
      </c>
      <c r="J218" s="159"/>
    </row>
    <row r="219" spans="1:10" ht="16.5" x14ac:dyDescent="0.35">
      <c r="A219" t="s">
        <v>481</v>
      </c>
      <c r="B219">
        <v>100</v>
      </c>
      <c r="C219">
        <v>100</v>
      </c>
      <c r="D219">
        <v>100</v>
      </c>
      <c r="E219" s="163" t="s">
        <v>1309</v>
      </c>
      <c r="J219" s="159"/>
    </row>
    <row r="220" spans="1:10" ht="16.5" x14ac:dyDescent="0.35">
      <c r="A220" t="s">
        <v>523</v>
      </c>
      <c r="B220">
        <v>100</v>
      </c>
      <c r="C220">
        <v>100</v>
      </c>
      <c r="D220">
        <v>100</v>
      </c>
      <c r="E220" s="163" t="s">
        <v>1309</v>
      </c>
      <c r="J220" s="159"/>
    </row>
    <row r="221" spans="1:10" ht="16.5" x14ac:dyDescent="0.35">
      <c r="A221" t="s">
        <v>527</v>
      </c>
      <c r="B221">
        <v>100</v>
      </c>
      <c r="C221">
        <v>100</v>
      </c>
      <c r="D221">
        <v>100</v>
      </c>
      <c r="E221" s="163" t="s">
        <v>1309</v>
      </c>
      <c r="J221" s="159"/>
    </row>
    <row r="222" spans="1:10" ht="16.5" x14ac:dyDescent="0.35">
      <c r="A222" t="s">
        <v>388</v>
      </c>
      <c r="B222">
        <v>100</v>
      </c>
      <c r="C222">
        <v>100</v>
      </c>
      <c r="D222">
        <v>100</v>
      </c>
      <c r="E222" s="163" t="s">
        <v>1309</v>
      </c>
      <c r="J222" s="159"/>
    </row>
    <row r="223" spans="1:10" ht="16.5" x14ac:dyDescent="0.35">
      <c r="A223" t="s">
        <v>168</v>
      </c>
      <c r="B223">
        <v>100</v>
      </c>
      <c r="C223">
        <v>100</v>
      </c>
      <c r="D223">
        <v>100</v>
      </c>
      <c r="E223" s="163" t="s">
        <v>1309</v>
      </c>
      <c r="J223" s="159"/>
    </row>
    <row r="224" spans="1:10" ht="16.5" x14ac:dyDescent="0.35">
      <c r="A224" t="s">
        <v>231</v>
      </c>
      <c r="B224">
        <v>100</v>
      </c>
      <c r="C224">
        <v>100</v>
      </c>
      <c r="D224">
        <v>100</v>
      </c>
      <c r="E224" s="163" t="s">
        <v>1309</v>
      </c>
      <c r="J224" s="159"/>
    </row>
    <row r="225" spans="1:10" ht="16.5" x14ac:dyDescent="0.35">
      <c r="A225" t="s">
        <v>223</v>
      </c>
      <c r="B225">
        <v>100</v>
      </c>
      <c r="C225">
        <v>100</v>
      </c>
      <c r="D225">
        <v>100</v>
      </c>
      <c r="E225" s="163" t="s">
        <v>1309</v>
      </c>
      <c r="J225" s="159"/>
    </row>
    <row r="226" spans="1:10" ht="16.5" x14ac:dyDescent="0.35">
      <c r="A226" t="s">
        <v>645</v>
      </c>
      <c r="B226">
        <v>100</v>
      </c>
      <c r="C226">
        <v>100</v>
      </c>
      <c r="D226">
        <v>100</v>
      </c>
      <c r="E226" s="163" t="s">
        <v>1309</v>
      </c>
      <c r="J226" s="159"/>
    </row>
    <row r="227" spans="1:10" ht="16.5" x14ac:dyDescent="0.35">
      <c r="A227" t="s">
        <v>600</v>
      </c>
      <c r="B227">
        <v>100</v>
      </c>
      <c r="C227">
        <v>100</v>
      </c>
      <c r="D227">
        <v>100</v>
      </c>
      <c r="E227" s="163" t="s">
        <v>1309</v>
      </c>
      <c r="J227" s="159"/>
    </row>
    <row r="228" spans="1:10" ht="16.5" x14ac:dyDescent="0.35">
      <c r="A228" t="s">
        <v>232</v>
      </c>
      <c r="B228">
        <v>100</v>
      </c>
      <c r="C228">
        <v>100</v>
      </c>
      <c r="D228">
        <v>100</v>
      </c>
      <c r="E228" s="163" t="s">
        <v>1309</v>
      </c>
      <c r="J228" s="159"/>
    </row>
    <row r="229" spans="1:10" ht="16.5" x14ac:dyDescent="0.35">
      <c r="A229" t="s">
        <v>183</v>
      </c>
      <c r="B229">
        <v>100</v>
      </c>
      <c r="C229">
        <v>100</v>
      </c>
      <c r="D229">
        <v>100</v>
      </c>
      <c r="E229" s="163" t="s">
        <v>1309</v>
      </c>
      <c r="J229" s="159"/>
    </row>
    <row r="230" spans="1:10" ht="16.5" x14ac:dyDescent="0.35">
      <c r="A230" t="s">
        <v>58</v>
      </c>
      <c r="B230">
        <v>100</v>
      </c>
      <c r="C230">
        <v>100</v>
      </c>
      <c r="D230">
        <v>100</v>
      </c>
      <c r="E230" s="163" t="s">
        <v>1309</v>
      </c>
      <c r="J230" s="159"/>
    </row>
    <row r="231" spans="1:10" ht="16.5" x14ac:dyDescent="0.35">
      <c r="A231" t="s">
        <v>526</v>
      </c>
      <c r="B231">
        <v>100</v>
      </c>
      <c r="C231">
        <v>100</v>
      </c>
      <c r="D231">
        <v>100</v>
      </c>
      <c r="E231" s="163" t="s">
        <v>1309</v>
      </c>
      <c r="J231" s="159"/>
    </row>
    <row r="232" spans="1:10" ht="16.5" x14ac:dyDescent="0.35">
      <c r="A232" t="s">
        <v>123</v>
      </c>
      <c r="B232">
        <v>100</v>
      </c>
      <c r="C232">
        <v>100</v>
      </c>
      <c r="D232">
        <v>100</v>
      </c>
      <c r="E232" s="163" t="s">
        <v>1309</v>
      </c>
      <c r="J232" s="159"/>
    </row>
    <row r="233" spans="1:10" ht="16.5" x14ac:dyDescent="0.35">
      <c r="A233" t="s">
        <v>124</v>
      </c>
      <c r="B233">
        <v>100</v>
      </c>
      <c r="C233">
        <v>100</v>
      </c>
      <c r="D233">
        <v>100</v>
      </c>
      <c r="E233" s="163" t="s">
        <v>1309</v>
      </c>
      <c r="J233" s="159"/>
    </row>
    <row r="234" spans="1:10" ht="16.5" x14ac:dyDescent="0.35">
      <c r="A234" t="s">
        <v>694</v>
      </c>
      <c r="B234">
        <v>100</v>
      </c>
      <c r="C234">
        <v>100</v>
      </c>
      <c r="D234">
        <v>100</v>
      </c>
      <c r="E234" s="163" t="s">
        <v>1309</v>
      </c>
      <c r="J234" s="159"/>
    </row>
    <row r="235" spans="1:10" ht="16.5" x14ac:dyDescent="0.35">
      <c r="A235" t="s">
        <v>212</v>
      </c>
      <c r="B235">
        <v>100</v>
      </c>
      <c r="C235">
        <v>100</v>
      </c>
      <c r="D235">
        <v>100</v>
      </c>
      <c r="E235" s="163" t="s">
        <v>1309</v>
      </c>
      <c r="J235" s="159"/>
    </row>
    <row r="236" spans="1:10" ht="16.5" x14ac:dyDescent="0.35">
      <c r="A236" t="s">
        <v>238</v>
      </c>
      <c r="B236">
        <v>100</v>
      </c>
      <c r="C236">
        <v>100</v>
      </c>
      <c r="D236">
        <v>100</v>
      </c>
      <c r="E236" s="163" t="s">
        <v>1309</v>
      </c>
      <c r="J236" s="159"/>
    </row>
    <row r="237" spans="1:10" ht="16.5" x14ac:dyDescent="0.35">
      <c r="A237" t="s">
        <v>251</v>
      </c>
      <c r="B237">
        <v>100</v>
      </c>
      <c r="C237">
        <v>100</v>
      </c>
      <c r="D237">
        <v>100</v>
      </c>
      <c r="E237" s="163" t="s">
        <v>1309</v>
      </c>
      <c r="J237" s="159"/>
    </row>
    <row r="238" spans="1:10" ht="16.5" x14ac:dyDescent="0.35">
      <c r="A238" t="s">
        <v>90</v>
      </c>
      <c r="B238">
        <v>100</v>
      </c>
      <c r="C238">
        <v>100</v>
      </c>
      <c r="D238">
        <v>100</v>
      </c>
      <c r="E238" s="163" t="s">
        <v>1309</v>
      </c>
      <c r="J238" s="159"/>
    </row>
    <row r="239" spans="1:10" ht="16.5" x14ac:dyDescent="0.35">
      <c r="A239" t="s">
        <v>133</v>
      </c>
      <c r="B239">
        <v>100</v>
      </c>
      <c r="C239">
        <v>100</v>
      </c>
      <c r="D239">
        <v>100</v>
      </c>
      <c r="E239" s="163" t="s">
        <v>1309</v>
      </c>
      <c r="J239" s="159"/>
    </row>
    <row r="240" spans="1:10" ht="16.5" x14ac:dyDescent="0.35">
      <c r="A240" t="s">
        <v>134</v>
      </c>
      <c r="B240">
        <v>100</v>
      </c>
      <c r="C240">
        <v>100</v>
      </c>
      <c r="D240">
        <v>100</v>
      </c>
      <c r="E240" s="163" t="s">
        <v>1309</v>
      </c>
      <c r="J240" s="159"/>
    </row>
    <row r="241" spans="1:10" ht="16.5" x14ac:dyDescent="0.35">
      <c r="A241" t="s">
        <v>142</v>
      </c>
      <c r="B241">
        <v>100</v>
      </c>
      <c r="C241">
        <v>100</v>
      </c>
      <c r="D241">
        <v>100</v>
      </c>
      <c r="E241" s="163" t="s">
        <v>1309</v>
      </c>
      <c r="J241" s="159"/>
    </row>
    <row r="242" spans="1:10" ht="16.5" x14ac:dyDescent="0.35">
      <c r="A242" t="s">
        <v>144</v>
      </c>
      <c r="B242">
        <v>100</v>
      </c>
      <c r="C242">
        <v>100</v>
      </c>
      <c r="D242">
        <v>100</v>
      </c>
      <c r="E242" s="163" t="s">
        <v>1309</v>
      </c>
      <c r="J242" s="159"/>
    </row>
    <row r="243" spans="1:10" ht="16.5" x14ac:dyDescent="0.35">
      <c r="A243" t="s">
        <v>149</v>
      </c>
      <c r="B243">
        <v>100</v>
      </c>
      <c r="C243">
        <v>100</v>
      </c>
      <c r="D243">
        <v>100</v>
      </c>
      <c r="E243" s="163" t="s">
        <v>1309</v>
      </c>
      <c r="J243" s="159"/>
    </row>
    <row r="244" spans="1:10" ht="16.5" x14ac:dyDescent="0.35">
      <c r="A244" t="s">
        <v>156</v>
      </c>
      <c r="B244">
        <v>100</v>
      </c>
      <c r="C244">
        <v>100</v>
      </c>
      <c r="D244">
        <v>100</v>
      </c>
      <c r="E244" s="163" t="s">
        <v>1309</v>
      </c>
      <c r="J244" s="159"/>
    </row>
    <row r="245" spans="1:10" ht="16.5" x14ac:dyDescent="0.35">
      <c r="A245" t="s">
        <v>157</v>
      </c>
      <c r="B245">
        <v>100</v>
      </c>
      <c r="C245">
        <v>100</v>
      </c>
      <c r="D245">
        <v>100</v>
      </c>
      <c r="E245" s="163" t="s">
        <v>1309</v>
      </c>
      <c r="J245" s="159"/>
    </row>
    <row r="246" spans="1:10" ht="16.5" x14ac:dyDescent="0.35">
      <c r="A246" t="s">
        <v>176</v>
      </c>
      <c r="B246">
        <v>100</v>
      </c>
      <c r="C246">
        <v>100</v>
      </c>
      <c r="D246">
        <v>100</v>
      </c>
      <c r="E246" s="163" t="s">
        <v>1309</v>
      </c>
      <c r="J246" s="159"/>
    </row>
    <row r="247" spans="1:10" ht="16.5" x14ac:dyDescent="0.35">
      <c r="A247" t="s">
        <v>1026</v>
      </c>
      <c r="B247">
        <v>100</v>
      </c>
      <c r="C247">
        <v>100</v>
      </c>
      <c r="D247">
        <v>100</v>
      </c>
      <c r="E247" s="163" t="s">
        <v>1309</v>
      </c>
      <c r="J247" s="159"/>
    </row>
    <row r="248" spans="1:10" ht="16.5" x14ac:dyDescent="0.35">
      <c r="A248" t="s">
        <v>1027</v>
      </c>
      <c r="B248">
        <v>100</v>
      </c>
      <c r="C248">
        <v>100</v>
      </c>
      <c r="D248">
        <v>100</v>
      </c>
      <c r="E248" s="163" t="s">
        <v>1309</v>
      </c>
      <c r="J248" s="159"/>
    </row>
    <row r="249" spans="1:10" ht="16.5" x14ac:dyDescent="0.35">
      <c r="A249" t="s">
        <v>189</v>
      </c>
      <c r="B249">
        <v>100</v>
      </c>
      <c r="C249">
        <v>100</v>
      </c>
      <c r="D249">
        <v>100</v>
      </c>
      <c r="E249" s="163" t="s">
        <v>1309</v>
      </c>
      <c r="J249" s="159"/>
    </row>
    <row r="250" spans="1:10" ht="16.5" x14ac:dyDescent="0.35">
      <c r="A250" t="s">
        <v>200</v>
      </c>
      <c r="B250">
        <v>100</v>
      </c>
      <c r="C250">
        <v>100</v>
      </c>
      <c r="D250">
        <v>100</v>
      </c>
      <c r="E250" s="163" t="s">
        <v>1309</v>
      </c>
      <c r="J250" s="159"/>
    </row>
    <row r="251" spans="1:10" ht="16.5" x14ac:dyDescent="0.35">
      <c r="A251" t="s">
        <v>264</v>
      </c>
      <c r="B251">
        <v>100</v>
      </c>
      <c r="C251">
        <v>100</v>
      </c>
      <c r="D251">
        <v>100</v>
      </c>
      <c r="E251" s="163" t="s">
        <v>1309</v>
      </c>
      <c r="J251" s="159"/>
    </row>
    <row r="252" spans="1:10" ht="16.5" x14ac:dyDescent="0.35">
      <c r="A252" t="s">
        <v>270</v>
      </c>
      <c r="B252">
        <v>100</v>
      </c>
      <c r="C252">
        <v>100</v>
      </c>
      <c r="D252">
        <v>100</v>
      </c>
      <c r="E252" s="163" t="s">
        <v>1309</v>
      </c>
      <c r="J252" s="159"/>
    </row>
    <row r="253" spans="1:10" ht="16.5" x14ac:dyDescent="0.35">
      <c r="A253" t="s">
        <v>271</v>
      </c>
      <c r="B253">
        <v>100</v>
      </c>
      <c r="C253">
        <v>100</v>
      </c>
      <c r="D253">
        <v>100</v>
      </c>
      <c r="E253" s="163" t="s">
        <v>1309</v>
      </c>
      <c r="J253" s="159"/>
    </row>
    <row r="254" spans="1:10" ht="16.5" x14ac:dyDescent="0.35">
      <c r="A254" t="s">
        <v>273</v>
      </c>
      <c r="B254">
        <v>100</v>
      </c>
      <c r="C254">
        <v>100</v>
      </c>
      <c r="D254">
        <v>100</v>
      </c>
      <c r="E254" s="163" t="s">
        <v>1309</v>
      </c>
      <c r="J254" s="159"/>
    </row>
    <row r="255" spans="1:10" ht="16.5" x14ac:dyDescent="0.35">
      <c r="A255" t="s">
        <v>285</v>
      </c>
      <c r="B255">
        <v>100</v>
      </c>
      <c r="C255">
        <v>100</v>
      </c>
      <c r="D255">
        <v>100</v>
      </c>
      <c r="E255" s="163" t="s">
        <v>1309</v>
      </c>
      <c r="J255" s="159"/>
    </row>
    <row r="256" spans="1:10" ht="16.5" x14ac:dyDescent="0.35">
      <c r="A256" t="s">
        <v>299</v>
      </c>
      <c r="B256">
        <v>100</v>
      </c>
      <c r="C256">
        <v>100</v>
      </c>
      <c r="D256">
        <v>100</v>
      </c>
      <c r="E256" s="163" t="s">
        <v>1309</v>
      </c>
      <c r="J256" s="159"/>
    </row>
    <row r="257" spans="1:10" ht="16.5" x14ac:dyDescent="0.35">
      <c r="A257" t="s">
        <v>310</v>
      </c>
      <c r="B257">
        <v>100</v>
      </c>
      <c r="C257">
        <v>100</v>
      </c>
      <c r="D257">
        <v>100</v>
      </c>
      <c r="E257" s="163" t="s">
        <v>1309</v>
      </c>
      <c r="J257" s="159"/>
    </row>
    <row r="258" spans="1:10" ht="16.5" x14ac:dyDescent="0.35">
      <c r="A258" t="s">
        <v>325</v>
      </c>
      <c r="B258">
        <v>100</v>
      </c>
      <c r="C258">
        <v>100</v>
      </c>
      <c r="D258">
        <v>100</v>
      </c>
      <c r="E258" s="163" t="s">
        <v>1309</v>
      </c>
      <c r="J258" s="159"/>
    </row>
    <row r="259" spans="1:10" ht="16.5" x14ac:dyDescent="0.35">
      <c r="A259" t="s">
        <v>333</v>
      </c>
      <c r="B259">
        <v>100</v>
      </c>
      <c r="C259">
        <v>100</v>
      </c>
      <c r="D259">
        <v>100</v>
      </c>
      <c r="E259" s="163" t="s">
        <v>1309</v>
      </c>
      <c r="J259" s="159"/>
    </row>
    <row r="260" spans="1:10" ht="16.5" x14ac:dyDescent="0.35">
      <c r="A260" t="s">
        <v>352</v>
      </c>
      <c r="B260">
        <v>50</v>
      </c>
      <c r="C260">
        <v>35</v>
      </c>
      <c r="D260">
        <v>25</v>
      </c>
      <c r="E260" s="163" t="s">
        <v>1309</v>
      </c>
      <c r="J260" s="159"/>
    </row>
    <row r="261" spans="1:10" ht="16.5" x14ac:dyDescent="0.35">
      <c r="A261" t="s">
        <v>370</v>
      </c>
      <c r="B261">
        <v>100</v>
      </c>
      <c r="C261">
        <v>100</v>
      </c>
      <c r="D261">
        <v>100</v>
      </c>
      <c r="E261" s="163" t="s">
        <v>1309</v>
      </c>
      <c r="J261" s="159"/>
    </row>
    <row r="262" spans="1:10" ht="16.5" x14ac:dyDescent="0.35">
      <c r="A262" t="s">
        <v>385</v>
      </c>
      <c r="B262">
        <v>100</v>
      </c>
      <c r="C262">
        <v>100</v>
      </c>
      <c r="D262">
        <v>100</v>
      </c>
      <c r="E262" s="163" t="s">
        <v>1309</v>
      </c>
      <c r="J262" s="159"/>
    </row>
    <row r="263" spans="1:10" ht="16.5" x14ac:dyDescent="0.35">
      <c r="A263" t="s">
        <v>390</v>
      </c>
      <c r="B263">
        <v>100</v>
      </c>
      <c r="C263">
        <v>100</v>
      </c>
      <c r="D263">
        <v>100</v>
      </c>
      <c r="E263" s="163" t="s">
        <v>1309</v>
      </c>
      <c r="J263" s="159"/>
    </row>
    <row r="264" spans="1:10" ht="16.5" x14ac:dyDescent="0.35">
      <c r="A264" t="s">
        <v>404</v>
      </c>
      <c r="B264">
        <v>100</v>
      </c>
      <c r="C264">
        <v>100</v>
      </c>
      <c r="D264">
        <v>100</v>
      </c>
      <c r="E264" s="163" t="s">
        <v>1309</v>
      </c>
      <c r="J264" s="159"/>
    </row>
    <row r="265" spans="1:10" ht="16.5" x14ac:dyDescent="0.35">
      <c r="A265" t="s">
        <v>405</v>
      </c>
      <c r="B265">
        <v>100</v>
      </c>
      <c r="C265">
        <v>100</v>
      </c>
      <c r="D265">
        <v>100</v>
      </c>
      <c r="E265" s="163" t="s">
        <v>1309</v>
      </c>
      <c r="J265" s="159"/>
    </row>
    <row r="266" spans="1:10" ht="16.5" x14ac:dyDescent="0.35">
      <c r="A266" t="s">
        <v>412</v>
      </c>
      <c r="B266">
        <v>100</v>
      </c>
      <c r="C266">
        <v>100</v>
      </c>
      <c r="D266">
        <v>100</v>
      </c>
      <c r="E266" s="163" t="s">
        <v>1309</v>
      </c>
      <c r="J266" s="159"/>
    </row>
    <row r="267" spans="1:10" ht="16.5" x14ac:dyDescent="0.35">
      <c r="A267" t="s">
        <v>424</v>
      </c>
      <c r="B267">
        <v>100</v>
      </c>
      <c r="C267">
        <v>100</v>
      </c>
      <c r="D267">
        <v>100</v>
      </c>
      <c r="E267" s="163" t="s">
        <v>1309</v>
      </c>
      <c r="J267" s="159"/>
    </row>
    <row r="268" spans="1:10" ht="16.5" x14ac:dyDescent="0.35">
      <c r="A268" t="s">
        <v>428</v>
      </c>
      <c r="B268">
        <v>100</v>
      </c>
      <c r="C268">
        <v>100</v>
      </c>
      <c r="D268">
        <v>100</v>
      </c>
      <c r="E268" s="163" t="s">
        <v>1309</v>
      </c>
      <c r="J268" s="159"/>
    </row>
    <row r="269" spans="1:10" ht="16.5" x14ac:dyDescent="0.35">
      <c r="A269" t="s">
        <v>439</v>
      </c>
      <c r="B269">
        <v>100</v>
      </c>
      <c r="C269">
        <v>100</v>
      </c>
      <c r="D269">
        <v>100</v>
      </c>
      <c r="E269" s="163" t="s">
        <v>1309</v>
      </c>
      <c r="J269" s="159"/>
    </row>
    <row r="270" spans="1:10" ht="16.5" x14ac:dyDescent="0.35">
      <c r="A270" t="s">
        <v>458</v>
      </c>
      <c r="B270">
        <v>100</v>
      </c>
      <c r="C270">
        <v>100</v>
      </c>
      <c r="D270">
        <v>100</v>
      </c>
      <c r="E270" s="163" t="s">
        <v>1309</v>
      </c>
      <c r="J270" s="159"/>
    </row>
    <row r="271" spans="1:10" ht="16.5" x14ac:dyDescent="0.35">
      <c r="A271" t="s">
        <v>465</v>
      </c>
      <c r="B271">
        <v>100</v>
      </c>
      <c r="C271">
        <v>100</v>
      </c>
      <c r="D271">
        <v>100</v>
      </c>
      <c r="E271" s="163" t="s">
        <v>1309</v>
      </c>
      <c r="J271" s="159"/>
    </row>
    <row r="272" spans="1:10" ht="16.5" x14ac:dyDescent="0.35">
      <c r="A272" t="s">
        <v>474</v>
      </c>
      <c r="B272">
        <v>100</v>
      </c>
      <c r="C272">
        <v>100</v>
      </c>
      <c r="D272">
        <v>100</v>
      </c>
      <c r="E272" s="163" t="s">
        <v>1309</v>
      </c>
      <c r="J272" s="159"/>
    </row>
    <row r="273" spans="1:10" ht="16.5" x14ac:dyDescent="0.35">
      <c r="A273" t="s">
        <v>503</v>
      </c>
      <c r="B273">
        <v>100</v>
      </c>
      <c r="C273">
        <v>100</v>
      </c>
      <c r="D273">
        <v>100</v>
      </c>
      <c r="E273" s="163" t="s">
        <v>1309</v>
      </c>
      <c r="J273" s="159"/>
    </row>
    <row r="274" spans="1:10" ht="16.5" x14ac:dyDescent="0.35">
      <c r="A274" t="s">
        <v>506</v>
      </c>
      <c r="B274">
        <v>100</v>
      </c>
      <c r="C274">
        <v>100</v>
      </c>
      <c r="D274">
        <v>100</v>
      </c>
      <c r="E274" s="163" t="s">
        <v>1309</v>
      </c>
      <c r="J274" s="159"/>
    </row>
    <row r="275" spans="1:10" ht="16.5" x14ac:dyDescent="0.35">
      <c r="A275" t="s">
        <v>507</v>
      </c>
      <c r="B275">
        <v>50</v>
      </c>
      <c r="C275">
        <v>35</v>
      </c>
      <c r="D275">
        <v>25</v>
      </c>
      <c r="E275" s="163" t="s">
        <v>1309</v>
      </c>
      <c r="J275" s="159"/>
    </row>
    <row r="276" spans="1:10" ht="16.5" x14ac:dyDescent="0.35">
      <c r="A276" t="s">
        <v>513</v>
      </c>
      <c r="B276">
        <v>100</v>
      </c>
      <c r="C276">
        <v>100</v>
      </c>
      <c r="D276">
        <v>100</v>
      </c>
      <c r="E276" s="163" t="s">
        <v>1309</v>
      </c>
      <c r="J276" s="159"/>
    </row>
    <row r="277" spans="1:10" ht="16.5" x14ac:dyDescent="0.35">
      <c r="A277" t="s">
        <v>517</v>
      </c>
      <c r="B277">
        <v>100</v>
      </c>
      <c r="C277">
        <v>100</v>
      </c>
      <c r="D277">
        <v>100</v>
      </c>
      <c r="E277" s="163" t="s">
        <v>1309</v>
      </c>
      <c r="J277" s="159"/>
    </row>
    <row r="278" spans="1:10" ht="16.5" x14ac:dyDescent="0.35">
      <c r="A278" t="s">
        <v>524</v>
      </c>
      <c r="B278">
        <v>100</v>
      </c>
      <c r="C278">
        <v>100</v>
      </c>
      <c r="D278">
        <v>100</v>
      </c>
      <c r="E278" s="163" t="s">
        <v>1309</v>
      </c>
      <c r="J278" s="159"/>
    </row>
    <row r="279" spans="1:10" ht="16.5" x14ac:dyDescent="0.35">
      <c r="A279" t="s">
        <v>534</v>
      </c>
      <c r="B279">
        <v>100</v>
      </c>
      <c r="C279">
        <v>100</v>
      </c>
      <c r="D279">
        <v>100</v>
      </c>
      <c r="E279" s="163" t="s">
        <v>1309</v>
      </c>
      <c r="J279" s="159"/>
    </row>
    <row r="280" spans="1:10" ht="16.5" x14ac:dyDescent="0.35">
      <c r="A280" t="s">
        <v>535</v>
      </c>
      <c r="B280">
        <v>100</v>
      </c>
      <c r="C280">
        <v>100</v>
      </c>
      <c r="D280">
        <v>100</v>
      </c>
      <c r="E280" s="163" t="s">
        <v>1309</v>
      </c>
      <c r="J280" s="159"/>
    </row>
    <row r="281" spans="1:10" ht="16.5" x14ac:dyDescent="0.35">
      <c r="A281" t="s">
        <v>556</v>
      </c>
      <c r="B281">
        <v>100</v>
      </c>
      <c r="C281">
        <v>100</v>
      </c>
      <c r="D281">
        <v>100</v>
      </c>
      <c r="E281" s="163" t="s">
        <v>1309</v>
      </c>
      <c r="J281" s="159"/>
    </row>
    <row r="282" spans="1:10" ht="16.5" x14ac:dyDescent="0.35">
      <c r="A282" t="s">
        <v>562</v>
      </c>
      <c r="B282">
        <v>100</v>
      </c>
      <c r="C282">
        <v>100</v>
      </c>
      <c r="D282">
        <v>100</v>
      </c>
      <c r="E282" s="163" t="s">
        <v>1309</v>
      </c>
      <c r="J282" s="159"/>
    </row>
    <row r="283" spans="1:10" ht="16.5" x14ac:dyDescent="0.35">
      <c r="A283" t="s">
        <v>571</v>
      </c>
      <c r="B283">
        <v>100</v>
      </c>
      <c r="C283">
        <v>100</v>
      </c>
      <c r="D283">
        <v>100</v>
      </c>
      <c r="E283" s="163" t="s">
        <v>1309</v>
      </c>
      <c r="J283" s="159"/>
    </row>
    <row r="284" spans="1:10" ht="16.5" x14ac:dyDescent="0.35">
      <c r="A284" t="s">
        <v>579</v>
      </c>
      <c r="B284">
        <v>50</v>
      </c>
      <c r="C284">
        <v>35</v>
      </c>
      <c r="D284">
        <v>25</v>
      </c>
      <c r="E284" s="163" t="s">
        <v>1309</v>
      </c>
      <c r="J284" s="159"/>
    </row>
    <row r="285" spans="1:10" ht="16.5" x14ac:dyDescent="0.35">
      <c r="A285" t="s">
        <v>580</v>
      </c>
      <c r="B285">
        <v>100</v>
      </c>
      <c r="C285">
        <v>100</v>
      </c>
      <c r="D285">
        <v>100</v>
      </c>
      <c r="E285" s="163" t="s">
        <v>1309</v>
      </c>
      <c r="J285" s="159"/>
    </row>
    <row r="286" spans="1:10" ht="16.5" x14ac:dyDescent="0.35">
      <c r="A286" t="s">
        <v>584</v>
      </c>
      <c r="B286">
        <v>100</v>
      </c>
      <c r="C286">
        <v>100</v>
      </c>
      <c r="D286">
        <v>100</v>
      </c>
      <c r="E286" s="163" t="s">
        <v>1309</v>
      </c>
      <c r="J286" s="159"/>
    </row>
    <row r="287" spans="1:10" ht="16.5" x14ac:dyDescent="0.35">
      <c r="A287" t="s">
        <v>1161</v>
      </c>
      <c r="B287">
        <v>100</v>
      </c>
      <c r="C287">
        <v>100</v>
      </c>
      <c r="D287">
        <v>100</v>
      </c>
      <c r="E287" s="163" t="s">
        <v>1309</v>
      </c>
      <c r="J287" s="159"/>
    </row>
    <row r="288" spans="1:10" ht="16.5" x14ac:dyDescent="0.35">
      <c r="A288" t="s">
        <v>602</v>
      </c>
      <c r="B288">
        <v>100</v>
      </c>
      <c r="C288">
        <v>100</v>
      </c>
      <c r="D288">
        <v>100</v>
      </c>
      <c r="E288" s="163" t="s">
        <v>1309</v>
      </c>
      <c r="J288" s="159"/>
    </row>
    <row r="289" spans="1:10" ht="16.5" x14ac:dyDescent="0.35">
      <c r="A289" t="s">
        <v>625</v>
      </c>
      <c r="B289">
        <v>100</v>
      </c>
      <c r="C289">
        <v>100</v>
      </c>
      <c r="D289">
        <v>100</v>
      </c>
      <c r="E289" s="163" t="s">
        <v>1309</v>
      </c>
      <c r="J289" s="159"/>
    </row>
    <row r="290" spans="1:10" ht="16.5" x14ac:dyDescent="0.35">
      <c r="A290" t="s">
        <v>634</v>
      </c>
      <c r="B290">
        <v>100</v>
      </c>
      <c r="C290">
        <v>100</v>
      </c>
      <c r="D290">
        <v>100</v>
      </c>
      <c r="E290" s="163" t="s">
        <v>1309</v>
      </c>
      <c r="J290" s="159"/>
    </row>
    <row r="291" spans="1:10" ht="16.5" x14ac:dyDescent="0.35">
      <c r="A291" t="s">
        <v>638</v>
      </c>
      <c r="B291">
        <v>100</v>
      </c>
      <c r="C291">
        <v>100</v>
      </c>
      <c r="D291">
        <v>100</v>
      </c>
      <c r="E291" s="163" t="s">
        <v>1309</v>
      </c>
      <c r="J291" s="159"/>
    </row>
    <row r="292" spans="1:10" ht="16.5" x14ac:dyDescent="0.35">
      <c r="A292" t="s">
        <v>640</v>
      </c>
      <c r="B292">
        <v>100</v>
      </c>
      <c r="C292">
        <v>100</v>
      </c>
      <c r="D292">
        <v>100</v>
      </c>
      <c r="E292" s="163" t="s">
        <v>1309</v>
      </c>
      <c r="J292" s="159"/>
    </row>
    <row r="293" spans="1:10" ht="16.5" x14ac:dyDescent="0.35">
      <c r="A293" t="s">
        <v>646</v>
      </c>
      <c r="B293">
        <v>100</v>
      </c>
      <c r="C293">
        <v>100</v>
      </c>
      <c r="D293">
        <v>100</v>
      </c>
      <c r="E293" s="163" t="s">
        <v>1309</v>
      </c>
      <c r="J293" s="159"/>
    </row>
    <row r="294" spans="1:10" ht="16.5" x14ac:dyDescent="0.35">
      <c r="A294" t="s">
        <v>651</v>
      </c>
      <c r="B294">
        <v>100</v>
      </c>
      <c r="C294">
        <v>100</v>
      </c>
      <c r="D294">
        <v>100</v>
      </c>
      <c r="E294" s="163" t="s">
        <v>1309</v>
      </c>
      <c r="J294" s="159"/>
    </row>
    <row r="295" spans="1:10" ht="16.5" x14ac:dyDescent="0.35">
      <c r="A295" t="s">
        <v>673</v>
      </c>
      <c r="B295">
        <v>100</v>
      </c>
      <c r="C295">
        <v>100</v>
      </c>
      <c r="D295">
        <v>100</v>
      </c>
      <c r="E295" s="163" t="s">
        <v>1309</v>
      </c>
      <c r="J295" s="159"/>
    </row>
    <row r="296" spans="1:10" ht="16.5" x14ac:dyDescent="0.35">
      <c r="A296" t="s">
        <v>698</v>
      </c>
      <c r="B296">
        <v>100</v>
      </c>
      <c r="C296">
        <v>100</v>
      </c>
      <c r="D296">
        <v>100</v>
      </c>
      <c r="E296" s="163" t="s">
        <v>1309</v>
      </c>
      <c r="J296" s="159"/>
    </row>
    <row r="297" spans="1:10" ht="16.5" x14ac:dyDescent="0.35">
      <c r="A297" t="s">
        <v>733</v>
      </c>
      <c r="B297">
        <v>100</v>
      </c>
      <c r="C297">
        <v>100</v>
      </c>
      <c r="D297">
        <v>100</v>
      </c>
      <c r="E297" s="163" t="s">
        <v>1309</v>
      </c>
      <c r="J297" s="159"/>
    </row>
    <row r="298" spans="1:10" ht="16.5" x14ac:dyDescent="0.35">
      <c r="A298" t="s">
        <v>737</v>
      </c>
      <c r="B298">
        <v>100</v>
      </c>
      <c r="C298">
        <v>100</v>
      </c>
      <c r="D298">
        <v>100</v>
      </c>
      <c r="E298" s="163" t="s">
        <v>1309</v>
      </c>
      <c r="J298" s="159"/>
    </row>
    <row r="299" spans="1:10" ht="16.5" x14ac:dyDescent="0.35">
      <c r="A299" t="s">
        <v>739</v>
      </c>
      <c r="B299">
        <v>100</v>
      </c>
      <c r="C299">
        <v>100</v>
      </c>
      <c r="D299">
        <v>100</v>
      </c>
      <c r="E299" s="163" t="s">
        <v>1309</v>
      </c>
      <c r="J299" s="159"/>
    </row>
    <row r="300" spans="1:10" ht="16.5" x14ac:dyDescent="0.35">
      <c r="A300" t="s">
        <v>744</v>
      </c>
      <c r="B300">
        <v>100</v>
      </c>
      <c r="C300">
        <v>100</v>
      </c>
      <c r="D300">
        <v>100</v>
      </c>
      <c r="E300" s="163" t="s">
        <v>1309</v>
      </c>
      <c r="J300" s="159"/>
    </row>
    <row r="301" spans="1:10" ht="16.5" x14ac:dyDescent="0.35">
      <c r="A301" t="s">
        <v>746</v>
      </c>
      <c r="B301">
        <v>100</v>
      </c>
      <c r="C301">
        <v>100</v>
      </c>
      <c r="D301">
        <v>100</v>
      </c>
      <c r="E301" s="163" t="s">
        <v>1309</v>
      </c>
      <c r="J301" s="159"/>
    </row>
    <row r="302" spans="1:10" ht="16.5" x14ac:dyDescent="0.35">
      <c r="A302" t="s">
        <v>749</v>
      </c>
      <c r="B302">
        <v>100</v>
      </c>
      <c r="C302">
        <v>100</v>
      </c>
      <c r="D302">
        <v>100</v>
      </c>
      <c r="E302" s="163" t="s">
        <v>1309</v>
      </c>
      <c r="J302" s="159"/>
    </row>
    <row r="303" spans="1:10" ht="16.5" x14ac:dyDescent="0.35">
      <c r="A303" t="s">
        <v>755</v>
      </c>
      <c r="B303">
        <v>100</v>
      </c>
      <c r="C303">
        <v>100</v>
      </c>
      <c r="D303">
        <v>100</v>
      </c>
      <c r="E303" s="163" t="s">
        <v>1309</v>
      </c>
      <c r="J303" s="159"/>
    </row>
    <row r="304" spans="1:10" ht="16.5" x14ac:dyDescent="0.35">
      <c r="A304" t="s">
        <v>173</v>
      </c>
      <c r="B304">
        <v>100</v>
      </c>
      <c r="C304">
        <v>100</v>
      </c>
      <c r="D304">
        <v>100</v>
      </c>
      <c r="E304" s="163" t="s">
        <v>1309</v>
      </c>
      <c r="J304" s="159"/>
    </row>
    <row r="305" spans="1:10" ht="16.5" x14ac:dyDescent="0.35">
      <c r="A305" t="s">
        <v>349</v>
      </c>
      <c r="B305">
        <v>100</v>
      </c>
      <c r="C305">
        <v>100</v>
      </c>
      <c r="D305">
        <v>100</v>
      </c>
      <c r="E305" s="163" t="s">
        <v>1309</v>
      </c>
      <c r="J305" s="159"/>
    </row>
    <row r="306" spans="1:10" ht="16.5" x14ac:dyDescent="0.35">
      <c r="A306" t="s">
        <v>449</v>
      </c>
      <c r="B306">
        <v>100</v>
      </c>
      <c r="C306">
        <v>100</v>
      </c>
      <c r="D306">
        <v>100</v>
      </c>
      <c r="E306" s="163" t="s">
        <v>1309</v>
      </c>
      <c r="J306" s="159"/>
    </row>
    <row r="307" spans="1:10" ht="16.5" x14ac:dyDescent="0.35">
      <c r="A307" t="s">
        <v>211</v>
      </c>
      <c r="B307">
        <v>50</v>
      </c>
      <c r="C307">
        <v>35</v>
      </c>
      <c r="D307">
        <v>25</v>
      </c>
      <c r="E307" s="163" t="s">
        <v>88</v>
      </c>
      <c r="J307" s="159"/>
    </row>
    <row r="308" spans="1:10" ht="16.5" x14ac:dyDescent="0.35">
      <c r="A308" t="s">
        <v>184</v>
      </c>
      <c r="B308">
        <v>50</v>
      </c>
      <c r="C308">
        <v>35</v>
      </c>
      <c r="D308">
        <v>25</v>
      </c>
      <c r="E308" s="163" t="s">
        <v>88</v>
      </c>
      <c r="J308" s="159"/>
    </row>
    <row r="309" spans="1:10" ht="16.5" x14ac:dyDescent="0.35">
      <c r="A309" t="s">
        <v>772</v>
      </c>
      <c r="B309">
        <v>100</v>
      </c>
      <c r="C309">
        <v>100</v>
      </c>
      <c r="D309">
        <v>100</v>
      </c>
      <c r="E309" s="163" t="s">
        <v>1309</v>
      </c>
      <c r="J309" s="159"/>
    </row>
    <row r="310" spans="1:10" ht="16.5" x14ac:dyDescent="0.35">
      <c r="A310" t="s">
        <v>731</v>
      </c>
      <c r="B310">
        <v>100</v>
      </c>
      <c r="C310">
        <v>100</v>
      </c>
      <c r="D310">
        <v>100</v>
      </c>
      <c r="E310" s="163" t="s">
        <v>1309</v>
      </c>
      <c r="J310" s="159"/>
    </row>
    <row r="311" spans="1:10" ht="16.5" x14ac:dyDescent="0.35">
      <c r="A311" t="s">
        <v>132</v>
      </c>
      <c r="B311">
        <v>100</v>
      </c>
      <c r="C311">
        <v>100</v>
      </c>
      <c r="D311">
        <v>100</v>
      </c>
      <c r="E311" s="163" t="s">
        <v>1309</v>
      </c>
      <c r="J311" s="159"/>
    </row>
    <row r="312" spans="1:10" ht="16.5" x14ac:dyDescent="0.35">
      <c r="A312" t="s">
        <v>185</v>
      </c>
      <c r="B312">
        <v>100</v>
      </c>
      <c r="C312">
        <v>100</v>
      </c>
      <c r="D312">
        <v>100</v>
      </c>
      <c r="E312" s="163" t="s">
        <v>1309</v>
      </c>
      <c r="J312" s="159"/>
    </row>
    <row r="313" spans="1:10" ht="16.5" x14ac:dyDescent="0.35">
      <c r="A313" t="s">
        <v>686</v>
      </c>
      <c r="B313">
        <v>100</v>
      </c>
      <c r="C313">
        <v>100</v>
      </c>
      <c r="D313">
        <v>100</v>
      </c>
      <c r="E313" s="163" t="s">
        <v>1309</v>
      </c>
      <c r="J313" s="159"/>
    </row>
    <row r="314" spans="1:10" ht="16.5" x14ac:dyDescent="0.35">
      <c r="A314" t="s">
        <v>305</v>
      </c>
      <c r="B314">
        <v>50</v>
      </c>
      <c r="C314">
        <v>35</v>
      </c>
      <c r="D314">
        <v>25</v>
      </c>
      <c r="E314" s="163" t="s">
        <v>88</v>
      </c>
      <c r="J314" s="159"/>
    </row>
    <row r="315" spans="1:10" ht="16.5" x14ac:dyDescent="0.35">
      <c r="A315" t="s">
        <v>723</v>
      </c>
      <c r="B315">
        <v>100</v>
      </c>
      <c r="C315">
        <v>100</v>
      </c>
      <c r="D315">
        <v>100</v>
      </c>
      <c r="E315" s="163" t="s">
        <v>1309</v>
      </c>
      <c r="J315" s="159"/>
    </row>
    <row r="316" spans="1:10" ht="16.5" x14ac:dyDescent="0.35">
      <c r="A316" t="s">
        <v>575</v>
      </c>
      <c r="B316">
        <v>100</v>
      </c>
      <c r="C316">
        <v>100</v>
      </c>
      <c r="D316">
        <v>100</v>
      </c>
      <c r="E316" s="163" t="s">
        <v>1309</v>
      </c>
      <c r="J316" s="159"/>
    </row>
    <row r="317" spans="1:10" ht="16.5" x14ac:dyDescent="0.35">
      <c r="A317" t="s">
        <v>664</v>
      </c>
      <c r="B317">
        <v>100</v>
      </c>
      <c r="C317">
        <v>100</v>
      </c>
      <c r="D317">
        <v>100</v>
      </c>
      <c r="E317" s="163" t="s">
        <v>1309</v>
      </c>
      <c r="J317" s="159"/>
    </row>
    <row r="318" spans="1:10" ht="16.5" x14ac:dyDescent="0.35">
      <c r="A318" t="s">
        <v>717</v>
      </c>
      <c r="B318">
        <v>100</v>
      </c>
      <c r="C318">
        <v>100</v>
      </c>
      <c r="D318">
        <v>100</v>
      </c>
      <c r="E318" s="163" t="s">
        <v>1309</v>
      </c>
      <c r="J318" s="159"/>
    </row>
    <row r="319" spans="1:10" ht="16.5" x14ac:dyDescent="0.35">
      <c r="A319" t="s">
        <v>623</v>
      </c>
      <c r="B319">
        <v>100</v>
      </c>
      <c r="C319">
        <v>100</v>
      </c>
      <c r="D319">
        <v>100</v>
      </c>
      <c r="E319" s="163" t="s">
        <v>1309</v>
      </c>
      <c r="J319" s="159"/>
    </row>
    <row r="320" spans="1:10" ht="16.5" x14ac:dyDescent="0.35">
      <c r="A320" t="s">
        <v>514</v>
      </c>
      <c r="B320">
        <v>100</v>
      </c>
      <c r="C320">
        <v>100</v>
      </c>
      <c r="D320">
        <v>100</v>
      </c>
      <c r="E320" s="163" t="s">
        <v>1309</v>
      </c>
      <c r="J320" s="159"/>
    </row>
    <row r="321" spans="1:10" ht="16.5" x14ac:dyDescent="0.35">
      <c r="A321" t="s">
        <v>614</v>
      </c>
      <c r="B321">
        <v>50</v>
      </c>
      <c r="C321">
        <v>35</v>
      </c>
      <c r="D321">
        <v>25</v>
      </c>
      <c r="E321" s="163" t="s">
        <v>1309</v>
      </c>
      <c r="J321" s="159"/>
    </row>
    <row r="322" spans="1:10" ht="16.5" x14ac:dyDescent="0.35">
      <c r="A322" t="s">
        <v>309</v>
      </c>
      <c r="B322">
        <v>50</v>
      </c>
      <c r="C322">
        <v>35</v>
      </c>
      <c r="D322">
        <v>25</v>
      </c>
      <c r="E322" s="163" t="s">
        <v>1309</v>
      </c>
      <c r="J322" s="159"/>
    </row>
    <row r="323" spans="1:10" ht="16.5" x14ac:dyDescent="0.35">
      <c r="A323" t="s">
        <v>303</v>
      </c>
      <c r="B323">
        <v>50</v>
      </c>
      <c r="C323">
        <v>35</v>
      </c>
      <c r="D323">
        <v>25</v>
      </c>
      <c r="E323" s="163" t="s">
        <v>1309</v>
      </c>
      <c r="J323" s="159"/>
    </row>
    <row r="324" spans="1:10" ht="16.5" x14ac:dyDescent="0.35">
      <c r="A324" t="s">
        <v>179</v>
      </c>
      <c r="B324">
        <v>100</v>
      </c>
      <c r="C324">
        <v>100</v>
      </c>
      <c r="D324">
        <v>100</v>
      </c>
      <c r="E324" s="163" t="s">
        <v>1309</v>
      </c>
      <c r="J324" s="159"/>
    </row>
    <row r="325" spans="1:10" ht="16.5" x14ac:dyDescent="0.35">
      <c r="A325" t="s">
        <v>101</v>
      </c>
      <c r="B325">
        <v>100</v>
      </c>
      <c r="C325">
        <v>100</v>
      </c>
      <c r="D325">
        <v>100</v>
      </c>
      <c r="E325" s="163" t="s">
        <v>1309</v>
      </c>
      <c r="J325" s="159"/>
    </row>
    <row r="326" spans="1:10" ht="16.5" x14ac:dyDescent="0.35">
      <c r="A326" t="s">
        <v>706</v>
      </c>
      <c r="B326">
        <v>100</v>
      </c>
      <c r="C326">
        <v>100</v>
      </c>
      <c r="D326">
        <v>100</v>
      </c>
      <c r="E326" s="163" t="s">
        <v>1309</v>
      </c>
      <c r="J326" s="159"/>
    </row>
    <row r="327" spans="1:10" ht="16.5" x14ac:dyDescent="0.35">
      <c r="A327" t="s">
        <v>735</v>
      </c>
      <c r="B327">
        <v>100</v>
      </c>
      <c r="C327">
        <v>100</v>
      </c>
      <c r="D327">
        <v>100</v>
      </c>
      <c r="E327" s="163" t="s">
        <v>1309</v>
      </c>
      <c r="J327" s="159"/>
    </row>
    <row r="328" spans="1:10" ht="16.5" x14ac:dyDescent="0.35">
      <c r="A328" t="s">
        <v>213</v>
      </c>
      <c r="B328">
        <v>50</v>
      </c>
      <c r="C328">
        <v>35</v>
      </c>
      <c r="D328">
        <v>25</v>
      </c>
      <c r="E328" s="163" t="s">
        <v>1309</v>
      </c>
      <c r="J328" s="159"/>
    </row>
    <row r="329" spans="1:10" ht="16.5" x14ac:dyDescent="0.35">
      <c r="A329" t="s">
        <v>450</v>
      </c>
      <c r="B329">
        <v>100</v>
      </c>
      <c r="C329">
        <v>100</v>
      </c>
      <c r="D329">
        <v>100</v>
      </c>
      <c r="E329" s="163" t="s">
        <v>1309</v>
      </c>
      <c r="J329" s="159"/>
    </row>
    <row r="330" spans="1:10" ht="16.5" x14ac:dyDescent="0.35">
      <c r="A330" t="s">
        <v>633</v>
      </c>
      <c r="B330">
        <v>100</v>
      </c>
      <c r="C330">
        <v>100</v>
      </c>
      <c r="D330">
        <v>100</v>
      </c>
      <c r="E330" s="163" t="s">
        <v>1309</v>
      </c>
      <c r="J330" s="159"/>
    </row>
    <row r="331" spans="1:10" ht="16.5" x14ac:dyDescent="0.35">
      <c r="A331" t="s">
        <v>104</v>
      </c>
      <c r="B331">
        <v>100</v>
      </c>
      <c r="C331">
        <v>100</v>
      </c>
      <c r="D331">
        <v>100</v>
      </c>
      <c r="E331" s="163" t="s">
        <v>1309</v>
      </c>
      <c r="J331" s="159"/>
    </row>
    <row r="332" spans="1:10" ht="16.5" x14ac:dyDescent="0.35">
      <c r="A332" t="s">
        <v>761</v>
      </c>
      <c r="B332">
        <v>100</v>
      </c>
      <c r="C332">
        <v>100</v>
      </c>
      <c r="D332">
        <v>100</v>
      </c>
      <c r="E332" s="163" t="s">
        <v>1309</v>
      </c>
      <c r="J332" s="159"/>
    </row>
    <row r="333" spans="1:10" ht="16.5" x14ac:dyDescent="0.35">
      <c r="A333" t="s">
        <v>394</v>
      </c>
      <c r="B333">
        <v>100</v>
      </c>
      <c r="C333">
        <v>100</v>
      </c>
      <c r="D333">
        <v>100</v>
      </c>
      <c r="E333" s="163" t="s">
        <v>1309</v>
      </c>
      <c r="J333" s="159"/>
    </row>
    <row r="334" spans="1:10" ht="16.5" x14ac:dyDescent="0.35">
      <c r="A334" t="s">
        <v>466</v>
      </c>
      <c r="B334">
        <v>100</v>
      </c>
      <c r="C334">
        <v>100</v>
      </c>
      <c r="D334">
        <v>100</v>
      </c>
      <c r="E334" s="163" t="s">
        <v>1309</v>
      </c>
      <c r="J334" s="159"/>
    </row>
    <row r="335" spans="1:10" ht="16.5" x14ac:dyDescent="0.35">
      <c r="A335" t="s">
        <v>518</v>
      </c>
      <c r="B335">
        <v>100</v>
      </c>
      <c r="C335">
        <v>100</v>
      </c>
      <c r="D335">
        <v>100</v>
      </c>
      <c r="E335" s="163" t="s">
        <v>1309</v>
      </c>
      <c r="J335" s="159"/>
    </row>
    <row r="336" spans="1:10" ht="16.5" x14ac:dyDescent="0.35">
      <c r="A336" t="s">
        <v>137</v>
      </c>
      <c r="B336">
        <v>100</v>
      </c>
      <c r="C336">
        <v>100</v>
      </c>
      <c r="D336">
        <v>100</v>
      </c>
      <c r="E336" s="163" t="s">
        <v>1309</v>
      </c>
      <c r="J336" s="159"/>
    </row>
    <row r="337" spans="1:10" ht="16.5" x14ac:dyDescent="0.35">
      <c r="A337" t="s">
        <v>125</v>
      </c>
      <c r="B337">
        <v>100</v>
      </c>
      <c r="C337">
        <v>100</v>
      </c>
      <c r="D337">
        <v>100</v>
      </c>
      <c r="E337" s="163" t="s">
        <v>1309</v>
      </c>
      <c r="J337" s="159"/>
    </row>
    <row r="338" spans="1:10" ht="16.5" x14ac:dyDescent="0.35">
      <c r="A338" t="s">
        <v>239</v>
      </c>
      <c r="B338">
        <v>100</v>
      </c>
      <c r="C338">
        <v>100</v>
      </c>
      <c r="D338">
        <v>100</v>
      </c>
      <c r="E338" s="163" t="s">
        <v>1309</v>
      </c>
      <c r="J338" s="159"/>
    </row>
    <row r="339" spans="1:10" ht="16.5" x14ac:dyDescent="0.35">
      <c r="A339" t="s">
        <v>138</v>
      </c>
      <c r="B339">
        <v>100</v>
      </c>
      <c r="C339">
        <v>100</v>
      </c>
      <c r="D339">
        <v>100</v>
      </c>
      <c r="E339" s="163" t="s">
        <v>1309</v>
      </c>
      <c r="J339" s="159"/>
    </row>
    <row r="340" spans="1:10" ht="16.5" x14ac:dyDescent="0.35">
      <c r="A340" t="s">
        <v>537</v>
      </c>
      <c r="B340">
        <v>100</v>
      </c>
      <c r="C340">
        <v>100</v>
      </c>
      <c r="D340">
        <v>100</v>
      </c>
      <c r="E340" s="163" t="s">
        <v>1309</v>
      </c>
      <c r="J340" s="159"/>
    </row>
    <row r="341" spans="1:10" ht="16.5" x14ac:dyDescent="0.35">
      <c r="A341" t="s">
        <v>334</v>
      </c>
      <c r="B341">
        <v>100</v>
      </c>
      <c r="C341">
        <v>100</v>
      </c>
      <c r="D341">
        <v>100</v>
      </c>
      <c r="E341" s="163" t="s">
        <v>1309</v>
      </c>
      <c r="J341" s="159"/>
    </row>
    <row r="342" spans="1:10" ht="16.5" x14ac:dyDescent="0.35">
      <c r="A342" t="s">
        <v>816</v>
      </c>
      <c r="B342">
        <v>100</v>
      </c>
      <c r="C342">
        <v>100</v>
      </c>
      <c r="D342">
        <v>100</v>
      </c>
      <c r="E342" s="163" t="s">
        <v>1309</v>
      </c>
      <c r="J342" s="159"/>
    </row>
    <row r="343" spans="1:10" ht="16.5" x14ac:dyDescent="0.35">
      <c r="A343" t="s">
        <v>597</v>
      </c>
      <c r="B343">
        <v>100</v>
      </c>
      <c r="C343">
        <v>100</v>
      </c>
      <c r="D343">
        <v>100</v>
      </c>
      <c r="E343" s="163" t="s">
        <v>1309</v>
      </c>
      <c r="J343" s="159"/>
    </row>
    <row r="344" spans="1:10" ht="16.5" x14ac:dyDescent="0.35">
      <c r="A344" t="s">
        <v>826</v>
      </c>
      <c r="B344">
        <v>100</v>
      </c>
      <c r="C344">
        <v>100</v>
      </c>
      <c r="D344">
        <v>100</v>
      </c>
      <c r="E344" s="163" t="s">
        <v>1309</v>
      </c>
      <c r="J344" s="159"/>
    </row>
    <row r="345" spans="1:10" ht="16.5" x14ac:dyDescent="0.35">
      <c r="A345" t="s">
        <v>814</v>
      </c>
      <c r="B345">
        <v>100</v>
      </c>
      <c r="C345">
        <v>100</v>
      </c>
      <c r="D345">
        <v>100</v>
      </c>
      <c r="E345" s="163" t="s">
        <v>1309</v>
      </c>
      <c r="J345" s="159"/>
    </row>
    <row r="346" spans="1:10" ht="16.5" x14ac:dyDescent="0.35">
      <c r="A346" t="s">
        <v>820</v>
      </c>
      <c r="B346">
        <v>100</v>
      </c>
      <c r="C346">
        <v>100</v>
      </c>
      <c r="D346">
        <v>100</v>
      </c>
      <c r="E346" s="163" t="s">
        <v>1309</v>
      </c>
      <c r="J346" s="159"/>
    </row>
    <row r="347" spans="1:10" ht="16.5" x14ac:dyDescent="0.35">
      <c r="A347" t="s">
        <v>627</v>
      </c>
      <c r="B347">
        <v>100</v>
      </c>
      <c r="C347">
        <v>100</v>
      </c>
      <c r="D347">
        <v>100</v>
      </c>
      <c r="E347" s="163" t="s">
        <v>1309</v>
      </c>
      <c r="J347" s="159"/>
    </row>
    <row r="348" spans="1:10" ht="16.5" x14ac:dyDescent="0.35">
      <c r="A348" t="s">
        <v>120</v>
      </c>
      <c r="B348">
        <v>50</v>
      </c>
      <c r="C348">
        <v>35</v>
      </c>
      <c r="D348">
        <v>25</v>
      </c>
      <c r="E348" s="163" t="s">
        <v>1309</v>
      </c>
      <c r="J348" s="159"/>
    </row>
    <row r="349" spans="1:10" ht="16.5" x14ac:dyDescent="0.35">
      <c r="A349" t="s">
        <v>1006</v>
      </c>
      <c r="B349">
        <v>100</v>
      </c>
      <c r="C349">
        <v>100</v>
      </c>
      <c r="D349">
        <v>100</v>
      </c>
      <c r="E349" s="163" t="s">
        <v>1309</v>
      </c>
      <c r="J349" s="159"/>
    </row>
    <row r="350" spans="1:10" ht="16.5" x14ac:dyDescent="0.35">
      <c r="A350" t="s">
        <v>360</v>
      </c>
      <c r="B350">
        <v>50</v>
      </c>
      <c r="C350">
        <v>35</v>
      </c>
      <c r="D350">
        <v>25</v>
      </c>
      <c r="E350" s="163" t="s">
        <v>88</v>
      </c>
      <c r="J350" s="159"/>
    </row>
    <row r="351" spans="1:10" ht="16.5" x14ac:dyDescent="0.35">
      <c r="A351" t="s">
        <v>819</v>
      </c>
      <c r="B351">
        <v>100</v>
      </c>
      <c r="C351">
        <v>100</v>
      </c>
      <c r="D351">
        <v>100</v>
      </c>
      <c r="E351" s="163" t="s">
        <v>1309</v>
      </c>
      <c r="J351" s="159"/>
    </row>
    <row r="352" spans="1:10" ht="16.5" x14ac:dyDescent="0.35">
      <c r="A352" t="s">
        <v>871</v>
      </c>
      <c r="B352">
        <v>100</v>
      </c>
      <c r="C352">
        <v>100</v>
      </c>
      <c r="D352">
        <v>100</v>
      </c>
      <c r="E352" s="163" t="s">
        <v>1309</v>
      </c>
      <c r="J352" s="159"/>
    </row>
    <row r="353" spans="1:10" ht="16.5" x14ac:dyDescent="0.35">
      <c r="A353" t="s">
        <v>196</v>
      </c>
      <c r="B353">
        <v>100</v>
      </c>
      <c r="C353">
        <v>100</v>
      </c>
      <c r="D353">
        <v>100</v>
      </c>
      <c r="E353" s="163" t="s">
        <v>1309</v>
      </c>
      <c r="J353" s="159"/>
    </row>
    <row r="354" spans="1:10" ht="16.5" x14ac:dyDescent="0.35">
      <c r="A354" t="s">
        <v>876</v>
      </c>
      <c r="B354">
        <v>100</v>
      </c>
      <c r="C354">
        <v>100</v>
      </c>
      <c r="D354">
        <v>100</v>
      </c>
      <c r="E354" s="163" t="s">
        <v>1309</v>
      </c>
      <c r="J354" s="159"/>
    </row>
    <row r="355" spans="1:10" ht="16.5" x14ac:dyDescent="0.35">
      <c r="A355" t="s">
        <v>178</v>
      </c>
      <c r="B355">
        <v>100</v>
      </c>
      <c r="C355">
        <v>100</v>
      </c>
      <c r="D355">
        <v>100</v>
      </c>
      <c r="E355" s="163" t="s">
        <v>1309</v>
      </c>
      <c r="J355" s="159"/>
    </row>
    <row r="356" spans="1:10" ht="16.5" x14ac:dyDescent="0.35">
      <c r="A356" t="s">
        <v>870</v>
      </c>
      <c r="B356">
        <v>100</v>
      </c>
      <c r="C356">
        <v>100</v>
      </c>
      <c r="D356">
        <v>100</v>
      </c>
      <c r="E356" s="163" t="s">
        <v>1309</v>
      </c>
      <c r="J356" s="159"/>
    </row>
    <row r="357" spans="1:10" ht="16.5" x14ac:dyDescent="0.35">
      <c r="A357" t="s">
        <v>421</v>
      </c>
      <c r="B357">
        <v>100</v>
      </c>
      <c r="C357">
        <v>100</v>
      </c>
      <c r="D357">
        <v>100</v>
      </c>
      <c r="E357" s="163" t="s">
        <v>1309</v>
      </c>
      <c r="J357" s="159"/>
    </row>
    <row r="358" spans="1:10" ht="16.5" x14ac:dyDescent="0.35">
      <c r="A358" t="s">
        <v>758</v>
      </c>
      <c r="B358">
        <v>100</v>
      </c>
      <c r="C358">
        <v>100</v>
      </c>
      <c r="D358">
        <v>100</v>
      </c>
      <c r="E358" s="163" t="s">
        <v>1309</v>
      </c>
      <c r="J358" s="159"/>
    </row>
    <row r="359" spans="1:10" ht="16.5" x14ac:dyDescent="0.35">
      <c r="A359" t="s">
        <v>478</v>
      </c>
      <c r="B359">
        <v>100</v>
      </c>
      <c r="C359">
        <v>100</v>
      </c>
      <c r="D359">
        <v>100</v>
      </c>
      <c r="E359" s="163" t="s">
        <v>1309</v>
      </c>
      <c r="J359" s="159"/>
    </row>
    <row r="360" spans="1:10" ht="16.5" x14ac:dyDescent="0.35">
      <c r="A360" t="s">
        <v>479</v>
      </c>
      <c r="B360">
        <v>100</v>
      </c>
      <c r="C360">
        <v>100</v>
      </c>
      <c r="D360">
        <v>100</v>
      </c>
      <c r="E360" s="163" t="s">
        <v>1309</v>
      </c>
      <c r="J360" s="159"/>
    </row>
    <row r="361" spans="1:10" ht="16.5" x14ac:dyDescent="0.35">
      <c r="A361" t="s">
        <v>265</v>
      </c>
      <c r="B361">
        <v>100</v>
      </c>
      <c r="C361">
        <v>100</v>
      </c>
      <c r="D361">
        <v>100</v>
      </c>
      <c r="E361" s="163" t="s">
        <v>1309</v>
      </c>
      <c r="J361" s="159"/>
    </row>
    <row r="362" spans="1:10" ht="16.5" x14ac:dyDescent="0.35">
      <c r="A362" t="s">
        <v>809</v>
      </c>
      <c r="B362">
        <v>100</v>
      </c>
      <c r="C362">
        <v>100</v>
      </c>
      <c r="D362">
        <v>100</v>
      </c>
      <c r="E362" s="163" t="s">
        <v>1309</v>
      </c>
      <c r="J362" s="159"/>
    </row>
    <row r="363" spans="1:10" ht="16.5" x14ac:dyDescent="0.35">
      <c r="A363" t="s">
        <v>353</v>
      </c>
      <c r="B363">
        <v>100</v>
      </c>
      <c r="C363">
        <v>100</v>
      </c>
      <c r="D363">
        <v>100</v>
      </c>
      <c r="E363" s="163" t="s">
        <v>1309</v>
      </c>
      <c r="J363" s="159"/>
    </row>
    <row r="364" spans="1:10" ht="16.5" x14ac:dyDescent="0.35">
      <c r="A364" t="s">
        <v>354</v>
      </c>
      <c r="B364">
        <v>100</v>
      </c>
      <c r="C364">
        <v>100</v>
      </c>
      <c r="D364">
        <v>100</v>
      </c>
      <c r="E364" s="163" t="s">
        <v>1309</v>
      </c>
      <c r="J364" s="159"/>
    </row>
    <row r="365" spans="1:10" ht="16.5" x14ac:dyDescent="0.35">
      <c r="A365" t="s">
        <v>704</v>
      </c>
      <c r="B365">
        <v>100</v>
      </c>
      <c r="C365">
        <v>100</v>
      </c>
      <c r="D365">
        <v>100</v>
      </c>
      <c r="E365" s="163" t="s">
        <v>1309</v>
      </c>
      <c r="J365" s="159"/>
    </row>
    <row r="366" spans="1:10" ht="16.5" x14ac:dyDescent="0.35">
      <c r="A366" t="s">
        <v>705</v>
      </c>
      <c r="B366">
        <v>100</v>
      </c>
      <c r="C366">
        <v>100</v>
      </c>
      <c r="D366">
        <v>100</v>
      </c>
      <c r="E366" s="163" t="s">
        <v>1309</v>
      </c>
      <c r="J366" s="159"/>
    </row>
    <row r="367" spans="1:10" ht="16.5" x14ac:dyDescent="0.35">
      <c r="A367" t="s">
        <v>237</v>
      </c>
      <c r="B367">
        <v>100</v>
      </c>
      <c r="C367">
        <v>100</v>
      </c>
      <c r="D367">
        <v>100</v>
      </c>
      <c r="E367" s="163" t="s">
        <v>1309</v>
      </c>
      <c r="J367" s="159"/>
    </row>
    <row r="368" spans="1:10" ht="16.5" x14ac:dyDescent="0.35">
      <c r="A368" t="s">
        <v>888</v>
      </c>
      <c r="B368">
        <v>100</v>
      </c>
      <c r="C368">
        <v>100</v>
      </c>
      <c r="D368">
        <v>100</v>
      </c>
      <c r="E368" s="163" t="s">
        <v>1309</v>
      </c>
      <c r="J368" s="159"/>
    </row>
    <row r="369" spans="1:10" ht="16.5" x14ac:dyDescent="0.35">
      <c r="A369" t="s">
        <v>257</v>
      </c>
      <c r="B369">
        <v>100</v>
      </c>
      <c r="C369">
        <v>100</v>
      </c>
      <c r="D369">
        <v>100</v>
      </c>
      <c r="E369" s="163" t="s">
        <v>1309</v>
      </c>
      <c r="J369" s="159"/>
    </row>
    <row r="370" spans="1:10" ht="16.5" x14ac:dyDescent="0.35">
      <c r="A370" t="s">
        <v>880</v>
      </c>
      <c r="B370">
        <v>100</v>
      </c>
      <c r="C370">
        <v>100</v>
      </c>
      <c r="D370">
        <v>100</v>
      </c>
      <c r="E370" s="163" t="s">
        <v>1309</v>
      </c>
      <c r="J370" s="159"/>
    </row>
    <row r="371" spans="1:10" ht="16.5" x14ac:dyDescent="0.35">
      <c r="A371" t="s">
        <v>294</v>
      </c>
      <c r="B371">
        <v>100</v>
      </c>
      <c r="C371">
        <v>100</v>
      </c>
      <c r="D371">
        <v>100</v>
      </c>
      <c r="E371" s="163" t="s">
        <v>1309</v>
      </c>
      <c r="J371" s="159"/>
    </row>
    <row r="372" spans="1:10" ht="16.5" x14ac:dyDescent="0.35">
      <c r="A372" t="s">
        <v>540</v>
      </c>
      <c r="B372">
        <v>100</v>
      </c>
      <c r="C372">
        <v>100</v>
      </c>
      <c r="D372">
        <v>100</v>
      </c>
      <c r="E372" s="163" t="s">
        <v>1309</v>
      </c>
      <c r="J372" s="159"/>
    </row>
    <row r="373" spans="1:10" ht="16.5" x14ac:dyDescent="0.35">
      <c r="A373" t="s">
        <v>892</v>
      </c>
      <c r="B373">
        <v>100</v>
      </c>
      <c r="C373">
        <v>100</v>
      </c>
      <c r="D373">
        <v>100</v>
      </c>
      <c r="E373" s="163" t="s">
        <v>1309</v>
      </c>
      <c r="J373" s="159"/>
    </row>
    <row r="374" spans="1:10" ht="16.5" x14ac:dyDescent="0.35">
      <c r="A374" t="s">
        <v>595</v>
      </c>
      <c r="B374">
        <v>100</v>
      </c>
      <c r="C374">
        <v>100</v>
      </c>
      <c r="D374">
        <v>100</v>
      </c>
      <c r="E374" s="163" t="s">
        <v>1309</v>
      </c>
      <c r="J374" s="159"/>
    </row>
    <row r="375" spans="1:10" ht="16.5" x14ac:dyDescent="0.35">
      <c r="A375" t="s">
        <v>97</v>
      </c>
      <c r="B375">
        <v>100</v>
      </c>
      <c r="C375">
        <v>100</v>
      </c>
      <c r="D375">
        <v>100</v>
      </c>
      <c r="E375" s="163" t="s">
        <v>1309</v>
      </c>
      <c r="J375" s="159"/>
    </row>
    <row r="376" spans="1:10" ht="16.5" x14ac:dyDescent="0.35">
      <c r="A376" t="s">
        <v>98</v>
      </c>
      <c r="B376">
        <v>100</v>
      </c>
      <c r="C376">
        <v>100</v>
      </c>
      <c r="D376">
        <v>100</v>
      </c>
      <c r="E376" s="163" t="s">
        <v>1309</v>
      </c>
      <c r="J376" s="159"/>
    </row>
    <row r="377" spans="1:10" ht="16.5" x14ac:dyDescent="0.35">
      <c r="A377" t="s">
        <v>897</v>
      </c>
      <c r="B377">
        <v>100</v>
      </c>
      <c r="C377">
        <v>100</v>
      </c>
      <c r="D377">
        <v>100</v>
      </c>
      <c r="E377" s="163" t="s">
        <v>1309</v>
      </c>
      <c r="J377" s="159"/>
    </row>
    <row r="378" spans="1:10" ht="16.5" x14ac:dyDescent="0.35">
      <c r="A378" t="s">
        <v>893</v>
      </c>
      <c r="B378">
        <v>100</v>
      </c>
      <c r="C378">
        <v>100</v>
      </c>
      <c r="D378">
        <v>100</v>
      </c>
      <c r="E378" s="163" t="s">
        <v>1309</v>
      </c>
      <c r="J378" s="159"/>
    </row>
    <row r="379" spans="1:10" ht="16.5" x14ac:dyDescent="0.35">
      <c r="A379" t="s">
        <v>734</v>
      </c>
      <c r="B379">
        <v>100</v>
      </c>
      <c r="C379">
        <v>100</v>
      </c>
      <c r="D379">
        <v>100</v>
      </c>
      <c r="E379" s="163" t="s">
        <v>1309</v>
      </c>
      <c r="J379" s="159"/>
    </row>
    <row r="380" spans="1:10" ht="16.5" x14ac:dyDescent="0.35">
      <c r="A380" t="s">
        <v>1317</v>
      </c>
      <c r="B380">
        <v>100</v>
      </c>
      <c r="C380">
        <v>100</v>
      </c>
      <c r="D380">
        <v>100</v>
      </c>
      <c r="E380" s="163" t="s">
        <v>1309</v>
      </c>
      <c r="J380" s="159"/>
    </row>
    <row r="381" spans="1:10" ht="16.5" x14ac:dyDescent="0.35">
      <c r="A381" t="s">
        <v>895</v>
      </c>
      <c r="B381">
        <v>100</v>
      </c>
      <c r="C381">
        <v>100</v>
      </c>
      <c r="D381">
        <v>100</v>
      </c>
      <c r="E381" s="163" t="s">
        <v>1309</v>
      </c>
      <c r="J381" s="159"/>
    </row>
    <row r="382" spans="1:10" ht="16.5" x14ac:dyDescent="0.35">
      <c r="A382" t="s">
        <v>903</v>
      </c>
      <c r="B382">
        <v>100</v>
      </c>
      <c r="C382">
        <v>100</v>
      </c>
      <c r="D382">
        <v>100</v>
      </c>
      <c r="E382" s="163" t="s">
        <v>1309</v>
      </c>
      <c r="J382" s="159"/>
    </row>
    <row r="383" spans="1:10" ht="16.5" x14ac:dyDescent="0.35">
      <c r="A383" t="s">
        <v>738</v>
      </c>
      <c r="B383">
        <v>100</v>
      </c>
      <c r="C383">
        <v>100</v>
      </c>
      <c r="D383">
        <v>100</v>
      </c>
      <c r="E383" s="163" t="s">
        <v>1309</v>
      </c>
      <c r="J383" s="159"/>
    </row>
    <row r="384" spans="1:10" ht="16.5" x14ac:dyDescent="0.35">
      <c r="A384" t="s">
        <v>460</v>
      </c>
      <c r="B384">
        <v>100</v>
      </c>
      <c r="C384">
        <v>100</v>
      </c>
      <c r="D384">
        <v>100</v>
      </c>
      <c r="E384" s="163" t="s">
        <v>1309</v>
      </c>
      <c r="J384" s="159"/>
    </row>
    <row r="385" spans="1:10" ht="16.5" x14ac:dyDescent="0.35">
      <c r="A385" t="s">
        <v>570</v>
      </c>
      <c r="B385">
        <v>100</v>
      </c>
      <c r="C385">
        <v>100</v>
      </c>
      <c r="D385">
        <v>100</v>
      </c>
      <c r="E385" s="163" t="s">
        <v>1309</v>
      </c>
      <c r="J385" s="159"/>
    </row>
    <row r="386" spans="1:10" ht="16.5" x14ac:dyDescent="0.35">
      <c r="A386" t="s">
        <v>121</v>
      </c>
      <c r="B386">
        <v>100</v>
      </c>
      <c r="C386">
        <v>100</v>
      </c>
      <c r="D386">
        <v>100</v>
      </c>
      <c r="E386" s="163" t="s">
        <v>1309</v>
      </c>
      <c r="J386" s="159"/>
    </row>
    <row r="387" spans="1:10" ht="16.5" x14ac:dyDescent="0.35">
      <c r="A387" t="s">
        <v>899</v>
      </c>
      <c r="B387">
        <v>100</v>
      </c>
      <c r="C387">
        <v>100</v>
      </c>
      <c r="D387">
        <v>100</v>
      </c>
      <c r="E387" s="163" t="s">
        <v>1309</v>
      </c>
      <c r="J387" s="159"/>
    </row>
    <row r="388" spans="1:10" ht="16.5" x14ac:dyDescent="0.35">
      <c r="A388" t="s">
        <v>637</v>
      </c>
      <c r="B388">
        <v>50</v>
      </c>
      <c r="C388">
        <v>35</v>
      </c>
      <c r="D388">
        <v>25</v>
      </c>
      <c r="E388" s="163" t="s">
        <v>88</v>
      </c>
      <c r="J388" s="159"/>
    </row>
    <row r="389" spans="1:10" ht="16.5" x14ac:dyDescent="0.35">
      <c r="A389" t="s">
        <v>619</v>
      </c>
      <c r="B389">
        <v>100</v>
      </c>
      <c r="C389">
        <v>100</v>
      </c>
      <c r="D389">
        <v>100</v>
      </c>
      <c r="E389" s="163" t="s">
        <v>1309</v>
      </c>
      <c r="J389" s="159"/>
    </row>
    <row r="390" spans="1:10" ht="16.5" x14ac:dyDescent="0.35">
      <c r="A390" t="s">
        <v>896</v>
      </c>
      <c r="B390">
        <v>100</v>
      </c>
      <c r="C390">
        <v>100</v>
      </c>
      <c r="D390">
        <v>100</v>
      </c>
      <c r="E390" s="163" t="s">
        <v>1309</v>
      </c>
      <c r="J390" s="159"/>
    </row>
    <row r="391" spans="1:10" ht="16.5" x14ac:dyDescent="0.35">
      <c r="A391" t="s">
        <v>926</v>
      </c>
      <c r="B391">
        <v>100</v>
      </c>
      <c r="C391">
        <v>100</v>
      </c>
      <c r="D391">
        <v>100</v>
      </c>
      <c r="E391" s="163" t="s">
        <v>1309</v>
      </c>
      <c r="J391" s="159"/>
    </row>
    <row r="392" spans="1:10" ht="16.5" x14ac:dyDescent="0.35">
      <c r="A392" t="s">
        <v>219</v>
      </c>
      <c r="B392">
        <v>100</v>
      </c>
      <c r="C392">
        <v>100</v>
      </c>
      <c r="D392">
        <v>100</v>
      </c>
      <c r="E392" s="163" t="s">
        <v>1309</v>
      </c>
      <c r="J392" s="159"/>
    </row>
    <row r="393" spans="1:10" ht="16.5" x14ac:dyDescent="0.35">
      <c r="A393" t="s">
        <v>447</v>
      </c>
      <c r="B393">
        <v>100</v>
      </c>
      <c r="C393">
        <v>100</v>
      </c>
      <c r="D393">
        <v>100</v>
      </c>
      <c r="E393" s="163" t="s">
        <v>1309</v>
      </c>
      <c r="J393" s="159"/>
    </row>
    <row r="394" spans="1:10" ht="16.5" x14ac:dyDescent="0.35">
      <c r="A394" t="s">
        <v>877</v>
      </c>
      <c r="B394">
        <v>100</v>
      </c>
      <c r="C394">
        <v>100</v>
      </c>
      <c r="D394">
        <v>100</v>
      </c>
      <c r="E394" s="163" t="s">
        <v>1309</v>
      </c>
      <c r="J394" s="159"/>
    </row>
    <row r="395" spans="1:10" ht="16.5" x14ac:dyDescent="0.35">
      <c r="A395" t="s">
        <v>887</v>
      </c>
      <c r="B395">
        <v>100</v>
      </c>
      <c r="C395">
        <v>100</v>
      </c>
      <c r="D395">
        <v>100</v>
      </c>
      <c r="E395" s="163" t="s">
        <v>1309</v>
      </c>
      <c r="J395" s="159"/>
    </row>
    <row r="396" spans="1:10" ht="16.5" x14ac:dyDescent="0.35">
      <c r="A396" t="s">
        <v>621</v>
      </c>
      <c r="B396">
        <v>100</v>
      </c>
      <c r="C396">
        <v>100</v>
      </c>
      <c r="D396">
        <v>100</v>
      </c>
      <c r="E396" s="163" t="s">
        <v>1309</v>
      </c>
      <c r="J396" s="159"/>
    </row>
    <row r="397" spans="1:10" ht="16.5" x14ac:dyDescent="0.35">
      <c r="A397" t="s">
        <v>436</v>
      </c>
      <c r="B397">
        <v>100</v>
      </c>
      <c r="C397">
        <v>100</v>
      </c>
      <c r="D397">
        <v>100</v>
      </c>
      <c r="E397" s="163" t="s">
        <v>1309</v>
      </c>
      <c r="J397" s="159"/>
    </row>
    <row r="398" spans="1:10" ht="16.5" x14ac:dyDescent="0.35">
      <c r="A398" t="s">
        <v>925</v>
      </c>
      <c r="B398">
        <v>100</v>
      </c>
      <c r="C398">
        <v>100</v>
      </c>
      <c r="D398">
        <v>100</v>
      </c>
      <c r="E398" s="163" t="s">
        <v>1309</v>
      </c>
      <c r="J398" s="159"/>
    </row>
    <row r="399" spans="1:10" ht="16.5" x14ac:dyDescent="0.35">
      <c r="A399" t="s">
        <v>927</v>
      </c>
      <c r="B399">
        <v>100</v>
      </c>
      <c r="C399">
        <v>100</v>
      </c>
      <c r="D399">
        <v>100</v>
      </c>
      <c r="E399" s="163" t="s">
        <v>1309</v>
      </c>
      <c r="J399" s="159"/>
    </row>
    <row r="400" spans="1:10" ht="16.5" x14ac:dyDescent="0.35">
      <c r="A400" t="s">
        <v>410</v>
      </c>
      <c r="B400">
        <v>100</v>
      </c>
      <c r="C400">
        <v>100</v>
      </c>
      <c r="D400">
        <v>100</v>
      </c>
      <c r="E400" s="163" t="s">
        <v>1309</v>
      </c>
      <c r="J400" s="159"/>
    </row>
    <row r="401" spans="1:10" ht="16.5" x14ac:dyDescent="0.35">
      <c r="A401" t="s">
        <v>531</v>
      </c>
      <c r="B401">
        <v>100</v>
      </c>
      <c r="C401">
        <v>100</v>
      </c>
      <c r="D401">
        <v>100</v>
      </c>
      <c r="E401" s="163" t="s">
        <v>1309</v>
      </c>
      <c r="J401" s="159"/>
    </row>
    <row r="402" spans="1:10" ht="16.5" x14ac:dyDescent="0.35">
      <c r="A402" t="s">
        <v>688</v>
      </c>
      <c r="B402">
        <v>100</v>
      </c>
      <c r="C402">
        <v>100</v>
      </c>
      <c r="D402">
        <v>100</v>
      </c>
      <c r="E402" s="163" t="s">
        <v>1309</v>
      </c>
      <c r="J402" s="159"/>
    </row>
    <row r="403" spans="1:10" ht="16.5" x14ac:dyDescent="0.35">
      <c r="A403" t="s">
        <v>658</v>
      </c>
      <c r="B403">
        <v>50</v>
      </c>
      <c r="C403">
        <v>35</v>
      </c>
      <c r="D403">
        <v>25</v>
      </c>
      <c r="E403" s="163" t="s">
        <v>88</v>
      </c>
      <c r="J403" s="159"/>
    </row>
    <row r="404" spans="1:10" ht="16.5" x14ac:dyDescent="0.35">
      <c r="A404" t="s">
        <v>659</v>
      </c>
      <c r="B404">
        <v>50</v>
      </c>
      <c r="C404">
        <v>35</v>
      </c>
      <c r="D404">
        <v>25</v>
      </c>
      <c r="E404" s="163" t="s">
        <v>1309</v>
      </c>
      <c r="J404" s="159"/>
    </row>
    <row r="405" spans="1:10" ht="16.5" x14ac:dyDescent="0.35">
      <c r="A405" t="s">
        <v>913</v>
      </c>
      <c r="B405">
        <v>100</v>
      </c>
      <c r="C405">
        <v>100</v>
      </c>
      <c r="D405">
        <v>100</v>
      </c>
      <c r="E405" s="163" t="s">
        <v>1309</v>
      </c>
      <c r="J405" s="159"/>
    </row>
    <row r="406" spans="1:10" ht="16.5" x14ac:dyDescent="0.35">
      <c r="A406" t="s">
        <v>972</v>
      </c>
      <c r="B406">
        <v>100</v>
      </c>
      <c r="C406">
        <v>100</v>
      </c>
      <c r="D406">
        <v>100</v>
      </c>
      <c r="E406" s="163" t="s">
        <v>1309</v>
      </c>
      <c r="J406" s="159"/>
    </row>
    <row r="407" spans="1:10" ht="16.5" x14ac:dyDescent="0.35">
      <c r="A407" t="s">
        <v>911</v>
      </c>
      <c r="B407">
        <v>100</v>
      </c>
      <c r="C407">
        <v>100</v>
      </c>
      <c r="D407">
        <v>100</v>
      </c>
      <c r="E407" s="163" t="s">
        <v>1309</v>
      </c>
      <c r="J407" s="159"/>
    </row>
    <row r="408" spans="1:10" ht="16.5" x14ac:dyDescent="0.35">
      <c r="A408" t="s">
        <v>910</v>
      </c>
      <c r="B408">
        <v>100</v>
      </c>
      <c r="C408">
        <v>100</v>
      </c>
      <c r="D408">
        <v>100</v>
      </c>
      <c r="E408" s="163" t="s">
        <v>1309</v>
      </c>
      <c r="J408" s="159"/>
    </row>
    <row r="409" spans="1:10" ht="16.5" x14ac:dyDescent="0.35">
      <c r="A409" t="s">
        <v>730</v>
      </c>
      <c r="B409">
        <v>100</v>
      </c>
      <c r="C409">
        <v>100</v>
      </c>
      <c r="D409">
        <v>100</v>
      </c>
      <c r="E409" s="163" t="s">
        <v>1309</v>
      </c>
      <c r="J409" s="159"/>
    </row>
    <row r="410" spans="1:10" ht="16.5" x14ac:dyDescent="0.35">
      <c r="A410" t="s">
        <v>919</v>
      </c>
      <c r="B410">
        <v>100</v>
      </c>
      <c r="C410">
        <v>100</v>
      </c>
      <c r="D410">
        <v>100</v>
      </c>
      <c r="E410" s="163" t="s">
        <v>1309</v>
      </c>
      <c r="J410" s="159"/>
    </row>
    <row r="411" spans="1:10" ht="16.5" x14ac:dyDescent="0.35">
      <c r="A411" t="s">
        <v>1420</v>
      </c>
      <c r="B411">
        <v>100</v>
      </c>
      <c r="C411">
        <v>100</v>
      </c>
      <c r="D411">
        <v>100</v>
      </c>
      <c r="E411" s="163" t="s">
        <v>1309</v>
      </c>
      <c r="J411" s="159"/>
    </row>
    <row r="412" spans="1:10" ht="16.5" x14ac:dyDescent="0.35">
      <c r="A412" t="s">
        <v>923</v>
      </c>
      <c r="B412">
        <v>100</v>
      </c>
      <c r="C412">
        <v>100</v>
      </c>
      <c r="D412">
        <v>100</v>
      </c>
      <c r="E412" s="163" t="s">
        <v>1309</v>
      </c>
      <c r="J412" s="159"/>
    </row>
    <row r="413" spans="1:10" ht="16.5" x14ac:dyDescent="0.35">
      <c r="A413" t="s">
        <v>918</v>
      </c>
      <c r="B413">
        <v>100</v>
      </c>
      <c r="C413">
        <v>100</v>
      </c>
      <c r="D413">
        <v>100</v>
      </c>
      <c r="E413" s="163" t="s">
        <v>1309</v>
      </c>
      <c r="J413" s="159"/>
    </row>
    <row r="414" spans="1:10" ht="16.5" x14ac:dyDescent="0.35">
      <c r="A414" t="s">
        <v>356</v>
      </c>
      <c r="B414">
        <v>50</v>
      </c>
      <c r="C414">
        <v>35</v>
      </c>
      <c r="D414">
        <v>25</v>
      </c>
      <c r="E414" s="163" t="s">
        <v>88</v>
      </c>
      <c r="J414" s="159"/>
    </row>
    <row r="415" spans="1:10" ht="16.5" x14ac:dyDescent="0.35">
      <c r="A415" t="s">
        <v>928</v>
      </c>
      <c r="B415">
        <v>100</v>
      </c>
      <c r="C415">
        <v>100</v>
      </c>
      <c r="D415">
        <v>100</v>
      </c>
      <c r="E415" s="163" t="s">
        <v>1309</v>
      </c>
      <c r="J415" s="159"/>
    </row>
    <row r="416" spans="1:10" ht="16.5" x14ac:dyDescent="0.35">
      <c r="A416" t="s">
        <v>493</v>
      </c>
      <c r="B416">
        <v>100</v>
      </c>
      <c r="C416">
        <v>100</v>
      </c>
      <c r="D416">
        <v>100</v>
      </c>
      <c r="E416" s="163" t="s">
        <v>1309</v>
      </c>
      <c r="J416" s="159"/>
    </row>
    <row r="417" spans="1:10" ht="16.5" x14ac:dyDescent="0.35">
      <c r="A417" t="s">
        <v>912</v>
      </c>
      <c r="B417">
        <v>100</v>
      </c>
      <c r="C417">
        <v>100</v>
      </c>
      <c r="D417">
        <v>100</v>
      </c>
      <c r="E417" s="163" t="s">
        <v>1309</v>
      </c>
      <c r="J417" s="159"/>
    </row>
    <row r="418" spans="1:10" ht="16.5" x14ac:dyDescent="0.35">
      <c r="A418" t="s">
        <v>909</v>
      </c>
      <c r="B418">
        <v>100</v>
      </c>
      <c r="C418">
        <v>100</v>
      </c>
      <c r="D418">
        <v>100</v>
      </c>
      <c r="E418" s="163" t="s">
        <v>1309</v>
      </c>
      <c r="J418" s="159"/>
    </row>
    <row r="419" spans="1:10" ht="16.5" x14ac:dyDescent="0.35">
      <c r="A419" t="s">
        <v>710</v>
      </c>
      <c r="B419">
        <v>100</v>
      </c>
      <c r="C419">
        <v>100</v>
      </c>
      <c r="D419">
        <v>100</v>
      </c>
      <c r="E419" s="163" t="s">
        <v>1309</v>
      </c>
      <c r="J419" s="159"/>
    </row>
    <row r="420" spans="1:10" ht="16.5" x14ac:dyDescent="0.35">
      <c r="A420" t="s">
        <v>725</v>
      </c>
      <c r="B420">
        <v>50</v>
      </c>
      <c r="C420">
        <v>35</v>
      </c>
      <c r="D420">
        <v>25</v>
      </c>
      <c r="E420" s="163" t="s">
        <v>88</v>
      </c>
      <c r="J420" s="159"/>
    </row>
    <row r="421" spans="1:10" ht="16.5" x14ac:dyDescent="0.35">
      <c r="A421" t="s">
        <v>475</v>
      </c>
      <c r="B421">
        <v>100</v>
      </c>
      <c r="C421">
        <v>100</v>
      </c>
      <c r="D421">
        <v>100</v>
      </c>
      <c r="E421" s="163" t="s">
        <v>1309</v>
      </c>
      <c r="J421" s="159"/>
    </row>
    <row r="422" spans="1:10" ht="16.5" x14ac:dyDescent="0.35">
      <c r="A422" t="s">
        <v>202</v>
      </c>
      <c r="B422">
        <v>50</v>
      </c>
      <c r="C422">
        <v>35</v>
      </c>
      <c r="D422">
        <v>25</v>
      </c>
      <c r="E422" s="163" t="s">
        <v>88</v>
      </c>
      <c r="J422" s="159"/>
    </row>
    <row r="423" spans="1:10" ht="16.5" x14ac:dyDescent="0.35">
      <c r="A423" t="s">
        <v>936</v>
      </c>
      <c r="B423">
        <v>100</v>
      </c>
      <c r="C423">
        <v>100</v>
      </c>
      <c r="D423">
        <v>100</v>
      </c>
      <c r="E423" s="163" t="s">
        <v>1309</v>
      </c>
      <c r="J423" s="159"/>
    </row>
    <row r="424" spans="1:10" ht="16.5" x14ac:dyDescent="0.35">
      <c r="A424" t="s">
        <v>218</v>
      </c>
      <c r="B424">
        <v>100</v>
      </c>
      <c r="C424">
        <v>100</v>
      </c>
      <c r="D424">
        <v>100</v>
      </c>
      <c r="E424" s="163" t="s">
        <v>1309</v>
      </c>
      <c r="J424" s="159"/>
    </row>
    <row r="425" spans="1:10" ht="16.5" x14ac:dyDescent="0.35">
      <c r="A425" t="s">
        <v>217</v>
      </c>
      <c r="B425">
        <v>100</v>
      </c>
      <c r="C425">
        <v>100</v>
      </c>
      <c r="D425">
        <v>100</v>
      </c>
      <c r="E425" s="163" t="s">
        <v>1309</v>
      </c>
      <c r="J425" s="159"/>
    </row>
    <row r="426" spans="1:10" ht="16.5" x14ac:dyDescent="0.35">
      <c r="A426" t="s">
        <v>711</v>
      </c>
      <c r="B426">
        <v>100</v>
      </c>
      <c r="C426">
        <v>100</v>
      </c>
      <c r="D426">
        <v>100</v>
      </c>
      <c r="E426" s="163" t="s">
        <v>1309</v>
      </c>
      <c r="J426" s="159"/>
    </row>
    <row r="427" spans="1:10" ht="16.5" x14ac:dyDescent="0.35">
      <c r="A427" t="s">
        <v>298</v>
      </c>
      <c r="B427">
        <v>50</v>
      </c>
      <c r="C427">
        <v>35</v>
      </c>
      <c r="D427">
        <v>25</v>
      </c>
      <c r="E427" s="163" t="s">
        <v>1309</v>
      </c>
      <c r="J427" s="159"/>
    </row>
    <row r="428" spans="1:10" ht="16.5" x14ac:dyDescent="0.35">
      <c r="A428" t="s">
        <v>297</v>
      </c>
      <c r="B428">
        <v>50</v>
      </c>
      <c r="C428">
        <v>35</v>
      </c>
      <c r="D428">
        <v>25</v>
      </c>
      <c r="E428" s="163" t="s">
        <v>88</v>
      </c>
      <c r="J428" s="159"/>
    </row>
    <row r="429" spans="1:10" ht="16.5" x14ac:dyDescent="0.35">
      <c r="A429" t="s">
        <v>904</v>
      </c>
      <c r="B429">
        <v>100</v>
      </c>
      <c r="C429">
        <v>100</v>
      </c>
      <c r="D429">
        <v>100</v>
      </c>
      <c r="E429" s="163" t="s">
        <v>1309</v>
      </c>
      <c r="J429" s="159"/>
    </row>
    <row r="430" spans="1:10" ht="16.5" x14ac:dyDescent="0.35">
      <c r="A430" t="s">
        <v>945</v>
      </c>
      <c r="B430">
        <v>100</v>
      </c>
      <c r="C430">
        <v>100</v>
      </c>
      <c r="D430">
        <v>100</v>
      </c>
      <c r="E430" s="163" t="s">
        <v>1309</v>
      </c>
      <c r="J430" s="159"/>
    </row>
    <row r="431" spans="1:10" ht="16.5" x14ac:dyDescent="0.35">
      <c r="A431" t="s">
        <v>635</v>
      </c>
      <c r="B431">
        <v>100</v>
      </c>
      <c r="C431">
        <v>100</v>
      </c>
      <c r="D431">
        <v>100</v>
      </c>
      <c r="E431" s="163" t="s">
        <v>1309</v>
      </c>
      <c r="J431" s="159"/>
    </row>
    <row r="432" spans="1:10" ht="16.5" x14ac:dyDescent="0.35">
      <c r="A432" t="s">
        <v>164</v>
      </c>
      <c r="B432">
        <v>50</v>
      </c>
      <c r="C432">
        <v>35</v>
      </c>
      <c r="D432">
        <v>25</v>
      </c>
      <c r="E432" s="163" t="s">
        <v>88</v>
      </c>
      <c r="J432" s="159"/>
    </row>
    <row r="433" spans="1:10" ht="16.5" x14ac:dyDescent="0.35">
      <c r="A433" t="s">
        <v>954</v>
      </c>
      <c r="B433">
        <v>100</v>
      </c>
      <c r="C433">
        <v>100</v>
      </c>
      <c r="D433">
        <v>100</v>
      </c>
      <c r="E433" s="163" t="s">
        <v>1309</v>
      </c>
      <c r="J433" s="159"/>
    </row>
    <row r="434" spans="1:10" ht="16.5" x14ac:dyDescent="0.35">
      <c r="A434" t="s">
        <v>557</v>
      </c>
      <c r="B434">
        <v>100</v>
      </c>
      <c r="C434">
        <v>100</v>
      </c>
      <c r="D434">
        <v>100</v>
      </c>
      <c r="E434" s="163" t="s">
        <v>1309</v>
      </c>
      <c r="J434" s="159"/>
    </row>
    <row r="435" spans="1:10" ht="16.5" x14ac:dyDescent="0.35">
      <c r="A435" t="s">
        <v>153</v>
      </c>
      <c r="B435">
        <v>50</v>
      </c>
      <c r="C435">
        <v>35</v>
      </c>
      <c r="D435">
        <v>25</v>
      </c>
      <c r="E435" s="163" t="s">
        <v>88</v>
      </c>
      <c r="J435" s="159"/>
    </row>
    <row r="436" spans="1:10" ht="16.5" x14ac:dyDescent="0.35">
      <c r="A436" t="s">
        <v>154</v>
      </c>
      <c r="B436">
        <v>50</v>
      </c>
      <c r="C436">
        <v>35</v>
      </c>
      <c r="D436">
        <v>25</v>
      </c>
      <c r="E436" s="163" t="s">
        <v>1309</v>
      </c>
      <c r="J436" s="159"/>
    </row>
    <row r="437" spans="1:10" ht="16.5" x14ac:dyDescent="0.35">
      <c r="A437" t="s">
        <v>948</v>
      </c>
      <c r="B437">
        <v>100</v>
      </c>
      <c r="C437">
        <v>100</v>
      </c>
      <c r="D437">
        <v>100</v>
      </c>
      <c r="E437" s="163" t="s">
        <v>1309</v>
      </c>
      <c r="J437" s="159"/>
    </row>
    <row r="438" spans="1:10" ht="16.5" x14ac:dyDescent="0.35">
      <c r="A438" t="s">
        <v>939</v>
      </c>
      <c r="B438">
        <v>50</v>
      </c>
      <c r="C438">
        <v>35</v>
      </c>
      <c r="D438">
        <v>25</v>
      </c>
      <c r="E438" s="163" t="s">
        <v>88</v>
      </c>
      <c r="J438" s="159"/>
    </row>
    <row r="439" spans="1:10" ht="16.5" x14ac:dyDescent="0.35">
      <c r="A439" t="s">
        <v>943</v>
      </c>
      <c r="B439">
        <v>100</v>
      </c>
      <c r="C439">
        <v>100</v>
      </c>
      <c r="D439">
        <v>100</v>
      </c>
      <c r="E439" s="163" t="s">
        <v>1309</v>
      </c>
      <c r="J439" s="159"/>
    </row>
    <row r="440" spans="1:10" ht="16.5" x14ac:dyDescent="0.35">
      <c r="A440" t="s">
        <v>362</v>
      </c>
      <c r="B440">
        <v>100</v>
      </c>
      <c r="C440">
        <v>100</v>
      </c>
      <c r="D440">
        <v>100</v>
      </c>
      <c r="E440" s="163" t="s">
        <v>1309</v>
      </c>
      <c r="J440" s="159"/>
    </row>
    <row r="441" spans="1:10" ht="16.5" x14ac:dyDescent="0.35">
      <c r="A441" t="s">
        <v>960</v>
      </c>
      <c r="B441">
        <v>100</v>
      </c>
      <c r="C441">
        <v>100</v>
      </c>
      <c r="D441">
        <v>100</v>
      </c>
      <c r="E441" s="163" t="s">
        <v>1309</v>
      </c>
      <c r="J441" s="159"/>
    </row>
    <row r="442" spans="1:10" ht="16.5" x14ac:dyDescent="0.35">
      <c r="A442" t="s">
        <v>306</v>
      </c>
      <c r="B442">
        <v>100</v>
      </c>
      <c r="C442">
        <v>100</v>
      </c>
      <c r="D442">
        <v>100</v>
      </c>
      <c r="E442" s="163" t="s">
        <v>1309</v>
      </c>
      <c r="J442" s="159"/>
    </row>
    <row r="443" spans="1:10" ht="16.5" x14ac:dyDescent="0.35">
      <c r="A443" t="s">
        <v>973</v>
      </c>
      <c r="B443">
        <v>100</v>
      </c>
      <c r="C443">
        <v>100</v>
      </c>
      <c r="D443">
        <v>100</v>
      </c>
      <c r="E443" s="163" t="s">
        <v>1309</v>
      </c>
      <c r="J443" s="159"/>
    </row>
    <row r="444" spans="1:10" ht="16.5" x14ac:dyDescent="0.35">
      <c r="A444" t="s">
        <v>181</v>
      </c>
      <c r="B444">
        <v>100</v>
      </c>
      <c r="C444">
        <v>100</v>
      </c>
      <c r="D444">
        <v>100</v>
      </c>
      <c r="E444" s="163" t="s">
        <v>1309</v>
      </c>
      <c r="J444" s="159"/>
    </row>
    <row r="445" spans="1:10" ht="16.5" x14ac:dyDescent="0.35">
      <c r="A445" t="s">
        <v>873</v>
      </c>
      <c r="B445">
        <v>50</v>
      </c>
      <c r="C445">
        <v>35</v>
      </c>
      <c r="D445">
        <v>25</v>
      </c>
      <c r="E445" s="163" t="s">
        <v>88</v>
      </c>
      <c r="J445" s="159"/>
    </row>
    <row r="446" spans="1:10" ht="16.5" x14ac:dyDescent="0.35">
      <c r="A446" t="s">
        <v>965</v>
      </c>
      <c r="B446">
        <v>100</v>
      </c>
      <c r="C446">
        <v>100</v>
      </c>
      <c r="D446">
        <v>100</v>
      </c>
      <c r="E446" s="163" t="s">
        <v>1309</v>
      </c>
      <c r="J446" s="159"/>
    </row>
    <row r="447" spans="1:10" ht="16.5" x14ac:dyDescent="0.35">
      <c r="A447" t="s">
        <v>420</v>
      </c>
      <c r="B447">
        <v>100</v>
      </c>
      <c r="C447">
        <v>100</v>
      </c>
      <c r="D447">
        <v>100</v>
      </c>
      <c r="E447" s="163" t="s">
        <v>1309</v>
      </c>
      <c r="J447" s="159"/>
    </row>
    <row r="448" spans="1:10" ht="16.5" x14ac:dyDescent="0.35">
      <c r="A448" t="s">
        <v>220</v>
      </c>
      <c r="B448">
        <v>50</v>
      </c>
      <c r="C448">
        <v>35</v>
      </c>
      <c r="D448">
        <v>25</v>
      </c>
      <c r="E448" s="163" t="s">
        <v>88</v>
      </c>
      <c r="J448" s="159"/>
    </row>
    <row r="449" spans="1:10" ht="16.5" x14ac:dyDescent="0.35">
      <c r="A449" t="s">
        <v>221</v>
      </c>
      <c r="B449">
        <v>50</v>
      </c>
      <c r="C449">
        <v>35</v>
      </c>
      <c r="D449">
        <v>25</v>
      </c>
      <c r="E449" s="163" t="s">
        <v>1309</v>
      </c>
      <c r="J449" s="159"/>
    </row>
    <row r="450" spans="1:10" ht="16.5" x14ac:dyDescent="0.35">
      <c r="A450" t="s">
        <v>969</v>
      </c>
      <c r="B450">
        <v>100</v>
      </c>
      <c r="C450">
        <v>100</v>
      </c>
      <c r="D450">
        <v>100</v>
      </c>
      <c r="E450" s="163" t="s">
        <v>1309</v>
      </c>
      <c r="J450" s="159"/>
    </row>
    <row r="451" spans="1:10" ht="16.5" x14ac:dyDescent="0.35">
      <c r="A451" t="s">
        <v>961</v>
      </c>
      <c r="B451">
        <v>100</v>
      </c>
      <c r="C451">
        <v>100</v>
      </c>
      <c r="D451">
        <v>100</v>
      </c>
      <c r="E451" s="163" t="s">
        <v>1309</v>
      </c>
      <c r="J451" s="159"/>
    </row>
    <row r="452" spans="1:10" ht="16.5" x14ac:dyDescent="0.35">
      <c r="A452" t="s">
        <v>991</v>
      </c>
      <c r="B452">
        <v>100</v>
      </c>
      <c r="C452">
        <v>100</v>
      </c>
      <c r="D452">
        <v>100</v>
      </c>
      <c r="E452" s="163" t="s">
        <v>1309</v>
      </c>
      <c r="J452" s="159"/>
    </row>
    <row r="453" spans="1:10" ht="16.5" x14ac:dyDescent="0.35">
      <c r="A453" t="s">
        <v>986</v>
      </c>
      <c r="B453">
        <v>100</v>
      </c>
      <c r="C453">
        <v>100</v>
      </c>
      <c r="D453">
        <v>100</v>
      </c>
      <c r="E453" s="163" t="s">
        <v>1309</v>
      </c>
      <c r="J453" s="159"/>
    </row>
    <row r="454" spans="1:10" ht="16.5" x14ac:dyDescent="0.35">
      <c r="A454" t="s">
        <v>1318</v>
      </c>
      <c r="B454">
        <v>100</v>
      </c>
      <c r="C454">
        <v>100</v>
      </c>
      <c r="D454">
        <v>100</v>
      </c>
      <c r="E454" s="163" t="s">
        <v>1309</v>
      </c>
      <c r="J454" s="159"/>
    </row>
    <row r="455" spans="1:10" ht="16.5" x14ac:dyDescent="0.35">
      <c r="A455" t="s">
        <v>977</v>
      </c>
      <c r="B455">
        <v>70</v>
      </c>
      <c r="C455">
        <v>45</v>
      </c>
      <c r="D455">
        <v>35</v>
      </c>
      <c r="E455" s="163" t="s">
        <v>88</v>
      </c>
      <c r="J455" s="159"/>
    </row>
    <row r="456" spans="1:10" ht="16.5" x14ac:dyDescent="0.35">
      <c r="A456" t="s">
        <v>768</v>
      </c>
      <c r="B456">
        <v>50</v>
      </c>
      <c r="C456">
        <v>35</v>
      </c>
      <c r="D456">
        <v>25</v>
      </c>
      <c r="E456" s="163" t="s">
        <v>88</v>
      </c>
      <c r="J456" s="159"/>
    </row>
    <row r="457" spans="1:10" ht="16.5" x14ac:dyDescent="0.35">
      <c r="A457" t="s">
        <v>769</v>
      </c>
      <c r="B457">
        <v>50</v>
      </c>
      <c r="C457">
        <v>35</v>
      </c>
      <c r="D457">
        <v>25</v>
      </c>
      <c r="E457" s="163" t="s">
        <v>1309</v>
      </c>
      <c r="J457" s="159"/>
    </row>
    <row r="458" spans="1:10" ht="16.5" x14ac:dyDescent="0.35">
      <c r="A458" t="s">
        <v>983</v>
      </c>
      <c r="B458">
        <v>100</v>
      </c>
      <c r="C458">
        <v>100</v>
      </c>
      <c r="D458">
        <v>100</v>
      </c>
      <c r="E458" s="163" t="s">
        <v>1309</v>
      </c>
      <c r="J458" s="159"/>
    </row>
    <row r="459" spans="1:10" ht="16.5" x14ac:dyDescent="0.35">
      <c r="A459" t="s">
        <v>272</v>
      </c>
      <c r="B459">
        <v>100</v>
      </c>
      <c r="C459">
        <v>100</v>
      </c>
      <c r="D459">
        <v>100</v>
      </c>
      <c r="E459" s="163" t="s">
        <v>1309</v>
      </c>
      <c r="J459" s="159"/>
    </row>
    <row r="460" spans="1:10" ht="16.5" x14ac:dyDescent="0.35">
      <c r="A460" t="s">
        <v>958</v>
      </c>
      <c r="B460">
        <v>100</v>
      </c>
      <c r="C460">
        <v>100</v>
      </c>
      <c r="D460">
        <v>100</v>
      </c>
      <c r="E460" s="163" t="s">
        <v>1309</v>
      </c>
      <c r="J460" s="159"/>
    </row>
    <row r="461" spans="1:10" ht="16.5" x14ac:dyDescent="0.35">
      <c r="A461" t="s">
        <v>985</v>
      </c>
      <c r="B461">
        <v>100</v>
      </c>
      <c r="C461">
        <v>100</v>
      </c>
      <c r="D461">
        <v>100</v>
      </c>
      <c r="E461" s="163" t="s">
        <v>1309</v>
      </c>
      <c r="J461" s="159"/>
    </row>
    <row r="462" spans="1:10" ht="16.5" x14ac:dyDescent="0.35">
      <c r="A462" t="s">
        <v>988</v>
      </c>
      <c r="B462">
        <v>100</v>
      </c>
      <c r="C462">
        <v>100</v>
      </c>
      <c r="D462">
        <v>100</v>
      </c>
      <c r="E462" s="163" t="s">
        <v>1309</v>
      </c>
      <c r="J462" s="159"/>
    </row>
    <row r="463" spans="1:10" ht="16.5" x14ac:dyDescent="0.35">
      <c r="A463" t="s">
        <v>978</v>
      </c>
      <c r="B463">
        <v>100</v>
      </c>
      <c r="C463">
        <v>100</v>
      </c>
      <c r="D463">
        <v>100</v>
      </c>
      <c r="E463" s="163" t="s">
        <v>1309</v>
      </c>
      <c r="J463" s="159"/>
    </row>
    <row r="464" spans="1:10" ht="16.5" x14ac:dyDescent="0.35">
      <c r="A464" t="s">
        <v>976</v>
      </c>
      <c r="B464">
        <v>50</v>
      </c>
      <c r="C464">
        <v>35</v>
      </c>
      <c r="D464">
        <v>25</v>
      </c>
      <c r="E464" s="163" t="s">
        <v>88</v>
      </c>
      <c r="J464" s="159"/>
    </row>
    <row r="465" spans="1:10" ht="16.5" x14ac:dyDescent="0.35">
      <c r="A465" t="s">
        <v>963</v>
      </c>
      <c r="B465">
        <v>50</v>
      </c>
      <c r="C465">
        <v>35</v>
      </c>
      <c r="D465">
        <v>25</v>
      </c>
      <c r="E465" s="163" t="s">
        <v>88</v>
      </c>
      <c r="J465" s="159"/>
    </row>
    <row r="466" spans="1:10" ht="16.5" x14ac:dyDescent="0.35">
      <c r="A466" t="s">
        <v>1245</v>
      </c>
      <c r="B466">
        <v>50</v>
      </c>
      <c r="C466">
        <v>35</v>
      </c>
      <c r="D466">
        <v>25</v>
      </c>
      <c r="E466" s="163" t="s">
        <v>88</v>
      </c>
      <c r="J466" s="159"/>
    </row>
    <row r="467" spans="1:10" ht="16.5" x14ac:dyDescent="0.35">
      <c r="A467" t="s">
        <v>968</v>
      </c>
      <c r="B467">
        <v>50</v>
      </c>
      <c r="C467">
        <v>35</v>
      </c>
      <c r="D467">
        <v>25</v>
      </c>
      <c r="E467" s="163" t="s">
        <v>88</v>
      </c>
      <c r="J467" s="159"/>
    </row>
    <row r="468" spans="1:10" ht="16.5" x14ac:dyDescent="0.35">
      <c r="A468" t="s">
        <v>964</v>
      </c>
      <c r="B468">
        <v>100</v>
      </c>
      <c r="C468">
        <v>100</v>
      </c>
      <c r="D468">
        <v>100</v>
      </c>
      <c r="E468" s="163" t="s">
        <v>1309</v>
      </c>
      <c r="J468" s="159"/>
    </row>
    <row r="469" spans="1:10" ht="16.5" x14ac:dyDescent="0.35">
      <c r="A469" t="s">
        <v>528</v>
      </c>
      <c r="B469">
        <v>100</v>
      </c>
      <c r="C469">
        <v>100</v>
      </c>
      <c r="D469">
        <v>100</v>
      </c>
      <c r="E469" s="163" t="s">
        <v>1309</v>
      </c>
      <c r="J469" s="159"/>
    </row>
    <row r="470" spans="1:10" ht="16.5" x14ac:dyDescent="0.35">
      <c r="A470" t="s">
        <v>321</v>
      </c>
      <c r="B470">
        <v>100</v>
      </c>
      <c r="C470">
        <v>100</v>
      </c>
      <c r="D470">
        <v>100</v>
      </c>
      <c r="E470" s="163" t="s">
        <v>1309</v>
      </c>
      <c r="J470" s="159"/>
    </row>
    <row r="471" spans="1:10" ht="16.5" x14ac:dyDescent="0.35">
      <c r="A471" t="s">
        <v>677</v>
      </c>
      <c r="B471">
        <v>100</v>
      </c>
      <c r="C471">
        <v>100</v>
      </c>
      <c r="D471">
        <v>100</v>
      </c>
      <c r="E471" s="163" t="s">
        <v>1309</v>
      </c>
      <c r="J471" s="159"/>
    </row>
    <row r="472" spans="1:10" ht="16.5" x14ac:dyDescent="0.35">
      <c r="A472" t="s">
        <v>952</v>
      </c>
      <c r="B472">
        <v>100</v>
      </c>
      <c r="C472">
        <v>100</v>
      </c>
      <c r="D472">
        <v>100</v>
      </c>
      <c r="E472" s="163" t="s">
        <v>1309</v>
      </c>
      <c r="J472" s="159"/>
    </row>
    <row r="473" spans="1:10" ht="16.5" x14ac:dyDescent="0.35">
      <c r="A473" t="s">
        <v>397</v>
      </c>
      <c r="B473">
        <v>100</v>
      </c>
      <c r="C473">
        <v>100</v>
      </c>
      <c r="D473">
        <v>100</v>
      </c>
      <c r="E473" s="163" t="s">
        <v>1309</v>
      </c>
      <c r="J473" s="159"/>
    </row>
    <row r="474" spans="1:10" ht="16.5" x14ac:dyDescent="0.35">
      <c r="A474" t="s">
        <v>468</v>
      </c>
      <c r="B474">
        <v>100</v>
      </c>
      <c r="C474">
        <v>100</v>
      </c>
      <c r="D474">
        <v>100</v>
      </c>
      <c r="E474" s="163" t="s">
        <v>1309</v>
      </c>
      <c r="J474" s="159"/>
    </row>
    <row r="475" spans="1:10" ht="16.5" x14ac:dyDescent="0.35">
      <c r="A475" t="s">
        <v>979</v>
      </c>
      <c r="B475">
        <v>100</v>
      </c>
      <c r="C475">
        <v>100</v>
      </c>
      <c r="D475">
        <v>100</v>
      </c>
      <c r="E475" s="163" t="s">
        <v>1309</v>
      </c>
      <c r="J475" s="159"/>
    </row>
    <row r="476" spans="1:10" ht="16.5" x14ac:dyDescent="0.35">
      <c r="A476" t="s">
        <v>930</v>
      </c>
      <c r="B476">
        <v>100</v>
      </c>
      <c r="C476">
        <v>100</v>
      </c>
      <c r="D476">
        <v>100</v>
      </c>
      <c r="E476" s="163" t="s">
        <v>1309</v>
      </c>
      <c r="J476" s="159"/>
    </row>
    <row r="477" spans="1:10" ht="16.5" x14ac:dyDescent="0.35">
      <c r="A477" t="s">
        <v>504</v>
      </c>
      <c r="B477">
        <v>100</v>
      </c>
      <c r="C477">
        <v>100</v>
      </c>
      <c r="D477">
        <v>100</v>
      </c>
      <c r="E477" s="163" t="s">
        <v>1309</v>
      </c>
      <c r="J477" s="159"/>
    </row>
    <row r="478" spans="1:10" ht="16.5" x14ac:dyDescent="0.35">
      <c r="A478" t="s">
        <v>230</v>
      </c>
      <c r="B478">
        <v>100</v>
      </c>
      <c r="C478">
        <v>100</v>
      </c>
      <c r="D478">
        <v>100</v>
      </c>
      <c r="E478" s="163" t="s">
        <v>1309</v>
      </c>
      <c r="J478" s="159"/>
    </row>
    <row r="479" spans="1:10" ht="16.5" x14ac:dyDescent="0.35">
      <c r="A479" t="s">
        <v>696</v>
      </c>
      <c r="B479">
        <v>100</v>
      </c>
      <c r="C479">
        <v>100</v>
      </c>
      <c r="D479">
        <v>100</v>
      </c>
      <c r="E479" s="163" t="s">
        <v>1309</v>
      </c>
      <c r="J479" s="159"/>
    </row>
    <row r="480" spans="1:10" ht="16.5" x14ac:dyDescent="0.35">
      <c r="A480" t="s">
        <v>982</v>
      </c>
      <c r="B480">
        <v>100</v>
      </c>
      <c r="C480">
        <v>100</v>
      </c>
      <c r="D480">
        <v>100</v>
      </c>
      <c r="E480" s="163" t="s">
        <v>1309</v>
      </c>
      <c r="J480" s="159"/>
    </row>
    <row r="481" spans="1:10" ht="16.5" x14ac:dyDescent="0.35">
      <c r="A481" t="s">
        <v>289</v>
      </c>
      <c r="B481">
        <v>100</v>
      </c>
      <c r="C481">
        <v>100</v>
      </c>
      <c r="D481">
        <v>100</v>
      </c>
      <c r="E481" s="163" t="s">
        <v>1309</v>
      </c>
      <c r="J481" s="159"/>
    </row>
    <row r="482" spans="1:10" ht="16.5" x14ac:dyDescent="0.35">
      <c r="A482" t="s">
        <v>654</v>
      </c>
      <c r="B482">
        <v>100</v>
      </c>
      <c r="C482">
        <v>100</v>
      </c>
      <c r="D482">
        <v>100</v>
      </c>
      <c r="E482" s="163" t="s">
        <v>1309</v>
      </c>
      <c r="J482" s="159"/>
    </row>
    <row r="483" spans="1:10" ht="16.5" x14ac:dyDescent="0.35">
      <c r="A483" t="s">
        <v>984</v>
      </c>
      <c r="B483">
        <v>100</v>
      </c>
      <c r="C483">
        <v>100</v>
      </c>
      <c r="D483">
        <v>100</v>
      </c>
      <c r="E483" s="163" t="s">
        <v>1309</v>
      </c>
      <c r="J483" s="159"/>
    </row>
    <row r="484" spans="1:10" ht="16.5" x14ac:dyDescent="0.35">
      <c r="A484" t="s">
        <v>995</v>
      </c>
      <c r="B484">
        <v>100</v>
      </c>
      <c r="C484">
        <v>100</v>
      </c>
      <c r="D484">
        <v>100</v>
      </c>
      <c r="E484" s="163" t="s">
        <v>1309</v>
      </c>
      <c r="J484" s="159"/>
    </row>
    <row r="485" spans="1:10" ht="16.5" x14ac:dyDescent="0.35">
      <c r="A485" t="s">
        <v>996</v>
      </c>
      <c r="B485">
        <v>100</v>
      </c>
      <c r="C485">
        <v>100</v>
      </c>
      <c r="D485">
        <v>100</v>
      </c>
      <c r="E485" s="163" t="s">
        <v>1309</v>
      </c>
      <c r="J485" s="159"/>
    </row>
    <row r="486" spans="1:10" ht="16.5" x14ac:dyDescent="0.35">
      <c r="A486" t="s">
        <v>1011</v>
      </c>
      <c r="B486">
        <v>100</v>
      </c>
      <c r="C486">
        <v>100</v>
      </c>
      <c r="D486">
        <v>100</v>
      </c>
      <c r="E486" s="163" t="s">
        <v>1309</v>
      </c>
      <c r="J486" s="159"/>
    </row>
    <row r="487" spans="1:10" ht="16.5" x14ac:dyDescent="0.35">
      <c r="A487" t="s">
        <v>1001</v>
      </c>
      <c r="B487">
        <v>100</v>
      </c>
      <c r="C487">
        <v>100</v>
      </c>
      <c r="D487">
        <v>100</v>
      </c>
      <c r="E487" s="163" t="s">
        <v>1309</v>
      </c>
      <c r="J487" s="159"/>
    </row>
    <row r="488" spans="1:10" ht="16.5" x14ac:dyDescent="0.35">
      <c r="A488" t="s">
        <v>1013</v>
      </c>
      <c r="B488">
        <v>100</v>
      </c>
      <c r="C488">
        <v>100</v>
      </c>
      <c r="D488">
        <v>100</v>
      </c>
      <c r="E488" s="163" t="s">
        <v>1309</v>
      </c>
      <c r="J488" s="159"/>
    </row>
    <row r="489" spans="1:10" ht="16.5" x14ac:dyDescent="0.35">
      <c r="A489" t="s">
        <v>214</v>
      </c>
      <c r="B489">
        <v>50</v>
      </c>
      <c r="C489">
        <v>35</v>
      </c>
      <c r="D489">
        <v>25</v>
      </c>
      <c r="E489" s="163" t="s">
        <v>88</v>
      </c>
      <c r="J489" s="159"/>
    </row>
    <row r="490" spans="1:10" ht="16.5" x14ac:dyDescent="0.35">
      <c r="A490" t="s">
        <v>113</v>
      </c>
      <c r="B490">
        <v>100</v>
      </c>
      <c r="C490">
        <v>100</v>
      </c>
      <c r="D490">
        <v>100</v>
      </c>
      <c r="E490" s="163" t="s">
        <v>1309</v>
      </c>
      <c r="J490" s="159"/>
    </row>
    <row r="491" spans="1:10" ht="16.5" x14ac:dyDescent="0.35">
      <c r="A491" t="s">
        <v>1008</v>
      </c>
      <c r="B491">
        <v>100</v>
      </c>
      <c r="C491">
        <v>100</v>
      </c>
      <c r="D491">
        <v>100</v>
      </c>
      <c r="E491" s="163" t="s">
        <v>1309</v>
      </c>
      <c r="J491" s="159"/>
    </row>
    <row r="492" spans="1:10" ht="16.5" x14ac:dyDescent="0.35">
      <c r="A492" t="s">
        <v>275</v>
      </c>
      <c r="B492">
        <v>100</v>
      </c>
      <c r="C492">
        <v>100</v>
      </c>
      <c r="D492">
        <v>100</v>
      </c>
      <c r="E492" s="163" t="s">
        <v>1309</v>
      </c>
      <c r="J492" s="159"/>
    </row>
    <row r="493" spans="1:10" ht="16.5" x14ac:dyDescent="0.35">
      <c r="A493" t="s">
        <v>511</v>
      </c>
      <c r="B493">
        <v>100</v>
      </c>
      <c r="C493">
        <v>100</v>
      </c>
      <c r="D493">
        <v>100</v>
      </c>
      <c r="E493" s="163" t="s">
        <v>1309</v>
      </c>
      <c r="J493" s="159"/>
    </row>
    <row r="494" spans="1:10" ht="16.5" x14ac:dyDescent="0.35">
      <c r="A494" t="s">
        <v>400</v>
      </c>
      <c r="B494">
        <v>50</v>
      </c>
      <c r="C494">
        <v>35</v>
      </c>
      <c r="D494">
        <v>25</v>
      </c>
      <c r="E494" s="163" t="s">
        <v>88</v>
      </c>
      <c r="J494" s="159"/>
    </row>
    <row r="495" spans="1:10" ht="16.5" x14ac:dyDescent="0.35">
      <c r="A495" t="s">
        <v>732</v>
      </c>
      <c r="B495">
        <v>100</v>
      </c>
      <c r="C495">
        <v>100</v>
      </c>
      <c r="D495">
        <v>100</v>
      </c>
      <c r="E495" s="163" t="s">
        <v>1309</v>
      </c>
      <c r="J495" s="159"/>
    </row>
    <row r="496" spans="1:10" ht="16.5" x14ac:dyDescent="0.35">
      <c r="A496" t="s">
        <v>1015</v>
      </c>
      <c r="B496">
        <v>100</v>
      </c>
      <c r="C496">
        <v>100</v>
      </c>
      <c r="D496">
        <v>100</v>
      </c>
      <c r="E496" s="163" t="s">
        <v>1309</v>
      </c>
      <c r="J496" s="159"/>
    </row>
    <row r="497" spans="1:10" ht="16.5" x14ac:dyDescent="0.35">
      <c r="A497" t="s">
        <v>122</v>
      </c>
      <c r="B497">
        <v>100</v>
      </c>
      <c r="C497">
        <v>100</v>
      </c>
      <c r="D497">
        <v>100</v>
      </c>
      <c r="E497" s="163" t="s">
        <v>1309</v>
      </c>
      <c r="J497" s="159"/>
    </row>
    <row r="498" spans="1:10" ht="16.5" x14ac:dyDescent="0.35">
      <c r="A498" t="s">
        <v>894</v>
      </c>
      <c r="B498">
        <v>100</v>
      </c>
      <c r="C498">
        <v>100</v>
      </c>
      <c r="D498">
        <v>100</v>
      </c>
      <c r="E498" s="163" t="s">
        <v>1309</v>
      </c>
      <c r="J498" s="159"/>
    </row>
    <row r="499" spans="1:10" ht="16.5" x14ac:dyDescent="0.35">
      <c r="A499" t="s">
        <v>345</v>
      </c>
      <c r="B499">
        <v>100</v>
      </c>
      <c r="C499">
        <v>100</v>
      </c>
      <c r="D499">
        <v>100</v>
      </c>
      <c r="E499" s="163" t="s">
        <v>1309</v>
      </c>
      <c r="J499" s="159"/>
    </row>
    <row r="500" spans="1:10" ht="16.5" x14ac:dyDescent="0.35">
      <c r="A500" t="s">
        <v>241</v>
      </c>
      <c r="B500">
        <v>100</v>
      </c>
      <c r="C500">
        <v>100</v>
      </c>
      <c r="D500">
        <v>100</v>
      </c>
      <c r="E500" s="163" t="s">
        <v>1309</v>
      </c>
      <c r="J500" s="159"/>
    </row>
    <row r="501" spans="1:10" ht="16.5" x14ac:dyDescent="0.35">
      <c r="A501" t="s">
        <v>247</v>
      </c>
      <c r="B501">
        <v>100</v>
      </c>
      <c r="C501">
        <v>100</v>
      </c>
      <c r="D501">
        <v>100</v>
      </c>
      <c r="E501" s="163" t="s">
        <v>1309</v>
      </c>
      <c r="J501" s="159"/>
    </row>
    <row r="502" spans="1:10" ht="16.5" x14ac:dyDescent="0.35">
      <c r="A502" t="s">
        <v>1018</v>
      </c>
      <c r="B502">
        <v>100</v>
      </c>
      <c r="C502">
        <v>100</v>
      </c>
      <c r="D502">
        <v>100</v>
      </c>
      <c r="E502" s="163" t="s">
        <v>1309</v>
      </c>
      <c r="J502" s="159"/>
    </row>
    <row r="503" spans="1:10" ht="16.5" x14ac:dyDescent="0.35">
      <c r="A503" t="s">
        <v>931</v>
      </c>
      <c r="B503">
        <v>50</v>
      </c>
      <c r="C503">
        <v>35</v>
      </c>
      <c r="D503">
        <v>25</v>
      </c>
      <c r="E503" s="163" t="s">
        <v>88</v>
      </c>
      <c r="J503" s="159"/>
    </row>
    <row r="504" spans="1:10" ht="16.5" x14ac:dyDescent="0.35">
      <c r="A504" t="s">
        <v>364</v>
      </c>
      <c r="B504">
        <v>100</v>
      </c>
      <c r="C504">
        <v>100</v>
      </c>
      <c r="D504">
        <v>100</v>
      </c>
      <c r="E504" s="163" t="s">
        <v>1309</v>
      </c>
      <c r="J504" s="159"/>
    </row>
    <row r="505" spans="1:10" ht="16.5" x14ac:dyDescent="0.35">
      <c r="A505" t="s">
        <v>821</v>
      </c>
      <c r="B505">
        <v>100</v>
      </c>
      <c r="C505">
        <v>100</v>
      </c>
      <c r="D505">
        <v>100</v>
      </c>
      <c r="E505" s="163" t="s">
        <v>1309</v>
      </c>
      <c r="J505" s="159"/>
    </row>
    <row r="506" spans="1:10" ht="16.5" x14ac:dyDescent="0.35">
      <c r="A506" t="s">
        <v>1072</v>
      </c>
      <c r="B506">
        <v>100</v>
      </c>
      <c r="C506">
        <v>100</v>
      </c>
      <c r="D506">
        <v>100</v>
      </c>
      <c r="E506" s="163" t="s">
        <v>1309</v>
      </c>
      <c r="J506" s="159"/>
    </row>
    <row r="507" spans="1:10" ht="16.5" x14ac:dyDescent="0.35">
      <c r="A507" t="s">
        <v>975</v>
      </c>
      <c r="B507">
        <v>50</v>
      </c>
      <c r="C507">
        <v>35</v>
      </c>
      <c r="D507">
        <v>25</v>
      </c>
      <c r="E507" s="163" t="s">
        <v>88</v>
      </c>
      <c r="J507" s="159"/>
    </row>
    <row r="508" spans="1:10" ht="16.5" x14ac:dyDescent="0.35">
      <c r="A508" t="s">
        <v>485</v>
      </c>
      <c r="B508">
        <v>100</v>
      </c>
      <c r="C508">
        <v>100</v>
      </c>
      <c r="D508">
        <v>100</v>
      </c>
      <c r="E508" s="163" t="s">
        <v>1309</v>
      </c>
      <c r="J508" s="159"/>
    </row>
    <row r="509" spans="1:10" ht="16.5" x14ac:dyDescent="0.35">
      <c r="A509" t="s">
        <v>1035</v>
      </c>
      <c r="B509">
        <v>100</v>
      </c>
      <c r="C509">
        <v>100</v>
      </c>
      <c r="D509">
        <v>100</v>
      </c>
      <c r="E509" s="163" t="s">
        <v>1309</v>
      </c>
      <c r="J509" s="159"/>
    </row>
    <row r="510" spans="1:10" ht="16.5" x14ac:dyDescent="0.35">
      <c r="A510" t="s">
        <v>1250</v>
      </c>
      <c r="B510">
        <v>100</v>
      </c>
      <c r="C510">
        <v>100</v>
      </c>
      <c r="D510">
        <v>100</v>
      </c>
      <c r="E510" s="163" t="s">
        <v>1309</v>
      </c>
      <c r="J510" s="159"/>
    </row>
    <row r="511" spans="1:10" ht="16.5" x14ac:dyDescent="0.35">
      <c r="A511" t="s">
        <v>612</v>
      </c>
      <c r="B511">
        <v>100</v>
      </c>
      <c r="C511">
        <v>100</v>
      </c>
      <c r="D511">
        <v>100</v>
      </c>
      <c r="E511" s="163" t="s">
        <v>1309</v>
      </c>
      <c r="J511" s="159"/>
    </row>
    <row r="512" spans="1:10" ht="16.5" x14ac:dyDescent="0.35">
      <c r="A512" t="s">
        <v>236</v>
      </c>
      <c r="B512">
        <v>100</v>
      </c>
      <c r="C512">
        <v>100</v>
      </c>
      <c r="D512">
        <v>100</v>
      </c>
      <c r="E512" s="163" t="s">
        <v>1309</v>
      </c>
      <c r="J512" s="159"/>
    </row>
    <row r="513" spans="1:10" ht="16.5" x14ac:dyDescent="0.35">
      <c r="A513" t="s">
        <v>914</v>
      </c>
      <c r="B513">
        <v>50</v>
      </c>
      <c r="C513">
        <v>35</v>
      </c>
      <c r="D513">
        <v>25</v>
      </c>
      <c r="E513" s="163" t="s">
        <v>88</v>
      </c>
      <c r="J513" s="159"/>
    </row>
    <row r="514" spans="1:10" ht="16.5" x14ac:dyDescent="0.35">
      <c r="A514" t="s">
        <v>268</v>
      </c>
      <c r="B514">
        <v>50</v>
      </c>
      <c r="C514">
        <v>35</v>
      </c>
      <c r="D514">
        <v>25</v>
      </c>
      <c r="E514" s="163" t="s">
        <v>88</v>
      </c>
      <c r="J514" s="159"/>
    </row>
    <row r="515" spans="1:10" ht="16.5" x14ac:dyDescent="0.35">
      <c r="A515" t="s">
        <v>994</v>
      </c>
      <c r="B515">
        <v>50</v>
      </c>
      <c r="C515">
        <v>35</v>
      </c>
      <c r="D515">
        <v>25</v>
      </c>
      <c r="E515" s="163" t="s">
        <v>88</v>
      </c>
      <c r="J515" s="159"/>
    </row>
    <row r="516" spans="1:10" ht="16.5" x14ac:dyDescent="0.35">
      <c r="A516" t="s">
        <v>959</v>
      </c>
      <c r="B516">
        <v>100</v>
      </c>
      <c r="C516">
        <v>100</v>
      </c>
      <c r="D516">
        <v>100</v>
      </c>
      <c r="E516" s="163" t="s">
        <v>1309</v>
      </c>
      <c r="J516" s="159"/>
    </row>
    <row r="517" spans="1:10" ht="16.5" x14ac:dyDescent="0.35">
      <c r="A517" t="s">
        <v>194</v>
      </c>
      <c r="B517">
        <v>100</v>
      </c>
      <c r="C517">
        <v>100</v>
      </c>
      <c r="D517">
        <v>100</v>
      </c>
      <c r="E517" s="163" t="s">
        <v>1309</v>
      </c>
      <c r="J517" s="159"/>
    </row>
    <row r="518" spans="1:10" ht="16.5" x14ac:dyDescent="0.35">
      <c r="A518" t="s">
        <v>1073</v>
      </c>
      <c r="B518">
        <v>100</v>
      </c>
      <c r="C518">
        <v>100</v>
      </c>
      <c r="D518">
        <v>100</v>
      </c>
      <c r="E518" s="163" t="s">
        <v>1309</v>
      </c>
      <c r="J518" s="159"/>
    </row>
    <row r="519" spans="1:10" ht="16.5" x14ac:dyDescent="0.35">
      <c r="A519" t="s">
        <v>812</v>
      </c>
      <c r="B519">
        <v>50</v>
      </c>
      <c r="C519">
        <v>35</v>
      </c>
      <c r="D519">
        <v>25</v>
      </c>
      <c r="E519" s="163" t="s">
        <v>88</v>
      </c>
      <c r="J519" s="159"/>
    </row>
    <row r="520" spans="1:10" ht="16.5" x14ac:dyDescent="0.35">
      <c r="A520" t="s">
        <v>1059</v>
      </c>
      <c r="B520">
        <v>70</v>
      </c>
      <c r="C520">
        <v>45</v>
      </c>
      <c r="D520">
        <v>35</v>
      </c>
      <c r="E520" s="163" t="s">
        <v>88</v>
      </c>
      <c r="J520" s="159"/>
    </row>
    <row r="521" spans="1:10" ht="16.5" x14ac:dyDescent="0.35">
      <c r="A521" t="s">
        <v>685</v>
      </c>
      <c r="B521">
        <v>100</v>
      </c>
      <c r="C521">
        <v>100</v>
      </c>
      <c r="D521">
        <v>100</v>
      </c>
      <c r="E521" s="163" t="s">
        <v>1309</v>
      </c>
      <c r="J521" s="159"/>
    </row>
    <row r="522" spans="1:10" ht="16.5" x14ac:dyDescent="0.35">
      <c r="A522" t="s">
        <v>1360</v>
      </c>
      <c r="B522">
        <v>100</v>
      </c>
      <c r="C522">
        <v>100</v>
      </c>
      <c r="D522">
        <v>100</v>
      </c>
      <c r="E522" s="163" t="s">
        <v>1309</v>
      </c>
      <c r="J522" s="159"/>
    </row>
    <row r="523" spans="1:10" ht="16.5" x14ac:dyDescent="0.35">
      <c r="A523" t="s">
        <v>130</v>
      </c>
      <c r="B523">
        <v>100</v>
      </c>
      <c r="C523">
        <v>100</v>
      </c>
      <c r="D523">
        <v>100</v>
      </c>
      <c r="E523" s="163" t="s">
        <v>1309</v>
      </c>
      <c r="J523" s="159"/>
    </row>
    <row r="524" spans="1:10" ht="16.5" x14ac:dyDescent="0.35">
      <c r="A524" t="s">
        <v>1050</v>
      </c>
      <c r="B524">
        <v>100</v>
      </c>
      <c r="C524">
        <v>100</v>
      </c>
      <c r="D524">
        <v>100</v>
      </c>
      <c r="E524" s="163" t="s">
        <v>1309</v>
      </c>
      <c r="J524" s="159"/>
    </row>
    <row r="525" spans="1:10" ht="16.5" x14ac:dyDescent="0.35">
      <c r="A525" t="s">
        <v>1062</v>
      </c>
      <c r="B525">
        <v>100</v>
      </c>
      <c r="C525">
        <v>100</v>
      </c>
      <c r="D525">
        <v>100</v>
      </c>
      <c r="E525" s="163" t="s">
        <v>1309</v>
      </c>
      <c r="J525" s="159"/>
    </row>
    <row r="526" spans="1:10" ht="16.5" x14ac:dyDescent="0.35">
      <c r="A526" t="s">
        <v>1029</v>
      </c>
      <c r="B526">
        <v>100</v>
      </c>
      <c r="C526">
        <v>100</v>
      </c>
      <c r="D526">
        <v>100</v>
      </c>
      <c r="E526" s="163" t="s">
        <v>1309</v>
      </c>
      <c r="J526" s="159"/>
    </row>
    <row r="527" spans="1:10" ht="16.5" x14ac:dyDescent="0.35">
      <c r="A527" t="s">
        <v>1014</v>
      </c>
      <c r="B527">
        <v>100</v>
      </c>
      <c r="C527">
        <v>100</v>
      </c>
      <c r="D527">
        <v>100</v>
      </c>
      <c r="E527" s="163" t="s">
        <v>1309</v>
      </c>
      <c r="J527" s="159"/>
    </row>
    <row r="528" spans="1:10" ht="16.5" x14ac:dyDescent="0.35">
      <c r="A528" t="s">
        <v>476</v>
      </c>
      <c r="B528">
        <v>100</v>
      </c>
      <c r="C528">
        <v>100</v>
      </c>
      <c r="D528">
        <v>100</v>
      </c>
      <c r="E528" s="163" t="s">
        <v>1309</v>
      </c>
      <c r="J528" s="159"/>
    </row>
    <row r="529" spans="1:10" ht="16.5" x14ac:dyDescent="0.35">
      <c r="A529" t="s">
        <v>920</v>
      </c>
      <c r="B529">
        <v>100</v>
      </c>
      <c r="C529">
        <v>100</v>
      </c>
      <c r="D529">
        <v>100</v>
      </c>
      <c r="E529" s="163" t="s">
        <v>1309</v>
      </c>
      <c r="J529" s="159"/>
    </row>
    <row r="530" spans="1:10" ht="16.5" x14ac:dyDescent="0.35">
      <c r="A530" t="s">
        <v>993</v>
      </c>
      <c r="B530">
        <v>50</v>
      </c>
      <c r="C530">
        <v>35</v>
      </c>
      <c r="D530">
        <v>25</v>
      </c>
      <c r="E530" s="163" t="s">
        <v>88</v>
      </c>
      <c r="J530" s="159"/>
    </row>
    <row r="531" spans="1:10" ht="16.5" x14ac:dyDescent="0.35">
      <c r="A531" t="s">
        <v>898</v>
      </c>
      <c r="B531">
        <v>100</v>
      </c>
      <c r="C531">
        <v>100</v>
      </c>
      <c r="D531">
        <v>100</v>
      </c>
      <c r="E531" s="163" t="s">
        <v>1309</v>
      </c>
      <c r="J531" s="159"/>
    </row>
    <row r="532" spans="1:10" ht="16.5" x14ac:dyDescent="0.35">
      <c r="A532" t="s">
        <v>1053</v>
      </c>
      <c r="B532">
        <v>100</v>
      </c>
      <c r="C532">
        <v>100</v>
      </c>
      <c r="D532">
        <v>100</v>
      </c>
      <c r="E532" s="163" t="s">
        <v>1309</v>
      </c>
      <c r="J532" s="159"/>
    </row>
    <row r="533" spans="1:10" ht="16.5" x14ac:dyDescent="0.35">
      <c r="A533" t="s">
        <v>1016</v>
      </c>
      <c r="B533">
        <v>100</v>
      </c>
      <c r="C533">
        <v>100</v>
      </c>
      <c r="D533">
        <v>100</v>
      </c>
      <c r="E533" s="163" t="s">
        <v>1309</v>
      </c>
      <c r="J533" s="159"/>
    </row>
    <row r="534" spans="1:10" ht="16.5" x14ac:dyDescent="0.35">
      <c r="A534" t="s">
        <v>1275</v>
      </c>
      <c r="B534">
        <v>100</v>
      </c>
      <c r="C534">
        <v>100</v>
      </c>
      <c r="D534">
        <v>100</v>
      </c>
      <c r="E534" s="163" t="s">
        <v>1309</v>
      </c>
      <c r="J534" s="159"/>
    </row>
    <row r="535" spans="1:10" ht="16.5" x14ac:dyDescent="0.35">
      <c r="A535" t="s">
        <v>205</v>
      </c>
      <c r="B535">
        <v>100</v>
      </c>
      <c r="C535">
        <v>100</v>
      </c>
      <c r="D535">
        <v>100</v>
      </c>
      <c r="E535" s="163" t="s">
        <v>1309</v>
      </c>
      <c r="J535" s="159"/>
    </row>
    <row r="536" spans="1:10" ht="16.5" x14ac:dyDescent="0.35">
      <c r="A536" t="s">
        <v>588</v>
      </c>
      <c r="B536">
        <v>100</v>
      </c>
      <c r="C536">
        <v>100</v>
      </c>
      <c r="D536">
        <v>100</v>
      </c>
      <c r="E536" s="163" t="s">
        <v>1309</v>
      </c>
      <c r="J536" s="159"/>
    </row>
    <row r="537" spans="1:10" ht="16.5" x14ac:dyDescent="0.35">
      <c r="A537" t="s">
        <v>987</v>
      </c>
      <c r="B537">
        <v>100</v>
      </c>
      <c r="C537">
        <v>100</v>
      </c>
      <c r="D537">
        <v>100</v>
      </c>
      <c r="E537" s="163" t="s">
        <v>1309</v>
      </c>
      <c r="J537" s="159"/>
    </row>
    <row r="538" spans="1:10" ht="16.5" x14ac:dyDescent="0.35">
      <c r="A538" t="s">
        <v>1067</v>
      </c>
      <c r="B538">
        <v>100</v>
      </c>
      <c r="C538">
        <v>100</v>
      </c>
      <c r="D538">
        <v>100</v>
      </c>
      <c r="E538" s="163" t="s">
        <v>1309</v>
      </c>
      <c r="J538" s="159"/>
    </row>
    <row r="539" spans="1:10" ht="16.5" x14ac:dyDescent="0.35">
      <c r="A539" t="s">
        <v>818</v>
      </c>
      <c r="B539">
        <v>100</v>
      </c>
      <c r="C539">
        <v>100</v>
      </c>
      <c r="D539">
        <v>100</v>
      </c>
      <c r="E539" s="163" t="s">
        <v>1309</v>
      </c>
      <c r="J539" s="159"/>
    </row>
    <row r="540" spans="1:10" ht="16.5" x14ac:dyDescent="0.35">
      <c r="A540" t="s">
        <v>1183</v>
      </c>
      <c r="B540">
        <v>100</v>
      </c>
      <c r="C540">
        <v>100</v>
      </c>
      <c r="D540">
        <v>100</v>
      </c>
      <c r="E540" s="163" t="s">
        <v>1309</v>
      </c>
      <c r="J540" s="159"/>
    </row>
    <row r="541" spans="1:10" ht="16.5" x14ac:dyDescent="0.35">
      <c r="A541" t="s">
        <v>1071</v>
      </c>
      <c r="B541">
        <v>100</v>
      </c>
      <c r="C541">
        <v>100</v>
      </c>
      <c r="D541">
        <v>100</v>
      </c>
      <c r="E541" s="163" t="s">
        <v>1309</v>
      </c>
      <c r="J541" s="159"/>
    </row>
    <row r="542" spans="1:10" ht="16.5" x14ac:dyDescent="0.35">
      <c r="A542" t="s">
        <v>1009</v>
      </c>
      <c r="B542">
        <v>100</v>
      </c>
      <c r="C542">
        <v>100</v>
      </c>
      <c r="D542">
        <v>100</v>
      </c>
      <c r="E542" s="163" t="s">
        <v>1309</v>
      </c>
      <c r="J542" s="159"/>
    </row>
    <row r="543" spans="1:10" ht="16.5" x14ac:dyDescent="0.35">
      <c r="A543" t="s">
        <v>998</v>
      </c>
      <c r="B543">
        <v>100</v>
      </c>
      <c r="C543">
        <v>100</v>
      </c>
      <c r="D543">
        <v>100</v>
      </c>
      <c r="E543" s="163" t="s">
        <v>1309</v>
      </c>
      <c r="J543" s="159"/>
    </row>
    <row r="544" spans="1:10" ht="16.5" x14ac:dyDescent="0.35">
      <c r="A544" t="s">
        <v>603</v>
      </c>
      <c r="B544">
        <v>100</v>
      </c>
      <c r="C544">
        <v>100</v>
      </c>
      <c r="D544">
        <v>100</v>
      </c>
      <c r="E544" s="163" t="s">
        <v>1309</v>
      </c>
      <c r="J544" s="159"/>
    </row>
    <row r="545" spans="1:10" ht="16.5" x14ac:dyDescent="0.35">
      <c r="A545" t="s">
        <v>339</v>
      </c>
      <c r="B545">
        <v>50</v>
      </c>
      <c r="C545">
        <v>35</v>
      </c>
      <c r="D545">
        <v>25</v>
      </c>
      <c r="E545" s="163" t="s">
        <v>88</v>
      </c>
      <c r="J545" s="159"/>
    </row>
    <row r="546" spans="1:10" ht="16.5" x14ac:dyDescent="0.35">
      <c r="A546" t="s">
        <v>1074</v>
      </c>
      <c r="B546">
        <v>100</v>
      </c>
      <c r="C546">
        <v>100</v>
      </c>
      <c r="D546">
        <v>100</v>
      </c>
      <c r="E546" s="163" t="s">
        <v>1309</v>
      </c>
      <c r="J546" s="159"/>
    </row>
    <row r="547" spans="1:10" ht="16.5" x14ac:dyDescent="0.35">
      <c r="A547" t="s">
        <v>1090</v>
      </c>
      <c r="B547">
        <v>100</v>
      </c>
      <c r="C547">
        <v>100</v>
      </c>
      <c r="D547">
        <v>100</v>
      </c>
      <c r="E547" s="163" t="s">
        <v>1309</v>
      </c>
      <c r="J547" s="159"/>
    </row>
    <row r="548" spans="1:10" ht="16.5" x14ac:dyDescent="0.35">
      <c r="A548" t="s">
        <v>1021</v>
      </c>
      <c r="B548">
        <v>100</v>
      </c>
      <c r="C548">
        <v>100</v>
      </c>
      <c r="D548">
        <v>100</v>
      </c>
      <c r="E548" s="163" t="s">
        <v>1309</v>
      </c>
      <c r="J548" s="159"/>
    </row>
    <row r="549" spans="1:10" ht="16.5" x14ac:dyDescent="0.35">
      <c r="A549" t="s">
        <v>872</v>
      </c>
      <c r="B549">
        <v>100</v>
      </c>
      <c r="C549">
        <v>100</v>
      </c>
      <c r="D549">
        <v>100</v>
      </c>
      <c r="E549" s="163" t="s">
        <v>1309</v>
      </c>
      <c r="J549" s="159"/>
    </row>
    <row r="550" spans="1:10" ht="16.5" x14ac:dyDescent="0.35">
      <c r="A550" t="s">
        <v>962</v>
      </c>
      <c r="B550">
        <v>100</v>
      </c>
      <c r="C550">
        <v>100</v>
      </c>
      <c r="D550">
        <v>100</v>
      </c>
      <c r="E550" s="163" t="s">
        <v>1309</v>
      </c>
      <c r="J550" s="159"/>
    </row>
    <row r="551" spans="1:10" ht="16.5" x14ac:dyDescent="0.35">
      <c r="A551" t="s">
        <v>971</v>
      </c>
      <c r="B551">
        <v>100</v>
      </c>
      <c r="C551">
        <v>100</v>
      </c>
      <c r="D551">
        <v>100</v>
      </c>
      <c r="E551" s="163" t="s">
        <v>1309</v>
      </c>
      <c r="J551" s="159"/>
    </row>
    <row r="552" spans="1:10" ht="16.5" x14ac:dyDescent="0.35">
      <c r="A552" t="s">
        <v>1040</v>
      </c>
      <c r="B552">
        <v>100</v>
      </c>
      <c r="C552">
        <v>100</v>
      </c>
      <c r="D552">
        <v>100</v>
      </c>
      <c r="E552" s="163" t="s">
        <v>1309</v>
      </c>
      <c r="J552" s="159"/>
    </row>
    <row r="553" spans="1:10" ht="16.5" x14ac:dyDescent="0.35">
      <c r="A553" t="s">
        <v>300</v>
      </c>
      <c r="B553">
        <v>80</v>
      </c>
      <c r="C553">
        <v>50</v>
      </c>
      <c r="D553">
        <v>40</v>
      </c>
      <c r="E553" s="163" t="s">
        <v>88</v>
      </c>
      <c r="J553" s="159"/>
    </row>
    <row r="554" spans="1:10" ht="16.5" x14ac:dyDescent="0.35">
      <c r="A554" t="s">
        <v>1082</v>
      </c>
      <c r="B554">
        <v>100</v>
      </c>
      <c r="C554">
        <v>100</v>
      </c>
      <c r="D554">
        <v>100</v>
      </c>
      <c r="E554" s="163" t="s">
        <v>1309</v>
      </c>
      <c r="J554" s="159"/>
    </row>
    <row r="555" spans="1:10" ht="16.5" x14ac:dyDescent="0.35">
      <c r="A555" t="s">
        <v>1033</v>
      </c>
      <c r="B555">
        <v>100</v>
      </c>
      <c r="C555">
        <v>100</v>
      </c>
      <c r="D555">
        <v>100</v>
      </c>
      <c r="E555" s="163" t="s">
        <v>1309</v>
      </c>
      <c r="J555" s="159"/>
    </row>
    <row r="556" spans="1:10" ht="16.5" x14ac:dyDescent="0.35">
      <c r="A556" t="s">
        <v>1070</v>
      </c>
      <c r="B556">
        <v>100</v>
      </c>
      <c r="C556">
        <v>100</v>
      </c>
      <c r="D556">
        <v>100</v>
      </c>
      <c r="E556" s="163" t="s">
        <v>1309</v>
      </c>
      <c r="J556" s="159"/>
    </row>
    <row r="557" spans="1:10" ht="16.5" x14ac:dyDescent="0.35">
      <c r="A557" t="s">
        <v>1032</v>
      </c>
      <c r="B557">
        <v>50</v>
      </c>
      <c r="C557">
        <v>35</v>
      </c>
      <c r="D557">
        <v>25</v>
      </c>
      <c r="E557" s="163" t="s">
        <v>88</v>
      </c>
      <c r="J557" s="159"/>
    </row>
    <row r="558" spans="1:10" ht="16.5" x14ac:dyDescent="0.35">
      <c r="A558" t="s">
        <v>417</v>
      </c>
      <c r="B558">
        <v>100</v>
      </c>
      <c r="C558">
        <v>100</v>
      </c>
      <c r="D558">
        <v>100</v>
      </c>
      <c r="E558" s="163" t="s">
        <v>1309</v>
      </c>
      <c r="J558" s="159"/>
    </row>
    <row r="559" spans="1:10" ht="16.5" x14ac:dyDescent="0.35">
      <c r="A559" t="s">
        <v>295</v>
      </c>
      <c r="B559">
        <v>100</v>
      </c>
      <c r="C559">
        <v>100</v>
      </c>
      <c r="D559">
        <v>100</v>
      </c>
      <c r="E559" s="163" t="s">
        <v>1309</v>
      </c>
      <c r="J559" s="159"/>
    </row>
    <row r="560" spans="1:10" ht="16.5" x14ac:dyDescent="0.35">
      <c r="A560" t="s">
        <v>296</v>
      </c>
      <c r="B560">
        <v>100</v>
      </c>
      <c r="C560">
        <v>100</v>
      </c>
      <c r="D560">
        <v>100</v>
      </c>
      <c r="E560" s="163" t="s">
        <v>1309</v>
      </c>
      <c r="J560" s="159"/>
    </row>
    <row r="561" spans="1:10" ht="16.5" x14ac:dyDescent="0.35">
      <c r="A561" t="s">
        <v>127</v>
      </c>
      <c r="B561">
        <v>100</v>
      </c>
      <c r="C561">
        <v>100</v>
      </c>
      <c r="D561">
        <v>100</v>
      </c>
      <c r="E561" s="163" t="s">
        <v>1309</v>
      </c>
      <c r="J561" s="159"/>
    </row>
    <row r="562" spans="1:10" ht="16.5" x14ac:dyDescent="0.35">
      <c r="A562" t="s">
        <v>780</v>
      </c>
      <c r="B562">
        <v>100</v>
      </c>
      <c r="C562">
        <v>100</v>
      </c>
      <c r="D562">
        <v>100</v>
      </c>
      <c r="E562" s="163" t="s">
        <v>1309</v>
      </c>
      <c r="J562" s="159"/>
    </row>
    <row r="563" spans="1:10" ht="16.5" x14ac:dyDescent="0.35">
      <c r="A563" t="s">
        <v>833</v>
      </c>
      <c r="B563">
        <v>100</v>
      </c>
      <c r="C563">
        <v>100</v>
      </c>
      <c r="D563">
        <v>100</v>
      </c>
      <c r="E563" s="163" t="s">
        <v>1309</v>
      </c>
      <c r="J563" s="159"/>
    </row>
    <row r="564" spans="1:10" ht="16.5" x14ac:dyDescent="0.35">
      <c r="A564" t="s">
        <v>1057</v>
      </c>
      <c r="B564">
        <v>100</v>
      </c>
      <c r="C564">
        <v>100</v>
      </c>
      <c r="D564">
        <v>100</v>
      </c>
      <c r="E564" s="163" t="s">
        <v>1309</v>
      </c>
      <c r="J564" s="159"/>
    </row>
    <row r="565" spans="1:10" ht="16.5" x14ac:dyDescent="0.35">
      <c r="A565" t="s">
        <v>1056</v>
      </c>
      <c r="B565">
        <v>100</v>
      </c>
      <c r="C565">
        <v>100</v>
      </c>
      <c r="D565">
        <v>100</v>
      </c>
      <c r="E565" s="163" t="s">
        <v>1309</v>
      </c>
      <c r="J565" s="159"/>
    </row>
    <row r="566" spans="1:10" ht="16.5" x14ac:dyDescent="0.35">
      <c r="A566" t="s">
        <v>1080</v>
      </c>
      <c r="B566">
        <v>100</v>
      </c>
      <c r="C566">
        <v>100</v>
      </c>
      <c r="D566">
        <v>100</v>
      </c>
      <c r="E566" s="163" t="s">
        <v>1309</v>
      </c>
      <c r="J566" s="159"/>
    </row>
    <row r="567" spans="1:10" ht="16.5" x14ac:dyDescent="0.35">
      <c r="A567" t="s">
        <v>811</v>
      </c>
      <c r="B567">
        <v>100</v>
      </c>
      <c r="C567">
        <v>100</v>
      </c>
      <c r="D567">
        <v>100</v>
      </c>
      <c r="E567" s="163" t="s">
        <v>1309</v>
      </c>
      <c r="J567" s="159"/>
    </row>
    <row r="568" spans="1:10" ht="16.5" x14ac:dyDescent="0.35">
      <c r="A568" t="s">
        <v>929</v>
      </c>
      <c r="B568">
        <v>100</v>
      </c>
      <c r="C568">
        <v>100</v>
      </c>
      <c r="D568">
        <v>100</v>
      </c>
      <c r="E568" s="163" t="s">
        <v>1309</v>
      </c>
      <c r="J568" s="159"/>
    </row>
    <row r="569" spans="1:10" ht="16.5" x14ac:dyDescent="0.35">
      <c r="A569" t="s">
        <v>1083</v>
      </c>
      <c r="B569">
        <v>100</v>
      </c>
      <c r="C569">
        <v>100</v>
      </c>
      <c r="D569">
        <v>100</v>
      </c>
      <c r="E569" s="163" t="s">
        <v>1309</v>
      </c>
      <c r="J569" s="159"/>
    </row>
    <row r="570" spans="1:10" ht="16.5" x14ac:dyDescent="0.35">
      <c r="A570" t="s">
        <v>944</v>
      </c>
      <c r="B570">
        <v>50</v>
      </c>
      <c r="C570">
        <v>35</v>
      </c>
      <c r="D570">
        <v>25</v>
      </c>
      <c r="E570" s="163" t="s">
        <v>88</v>
      </c>
      <c r="J570" s="159"/>
    </row>
    <row r="571" spans="1:10" ht="16.5" x14ac:dyDescent="0.35">
      <c r="A571" t="s">
        <v>386</v>
      </c>
      <c r="B571">
        <v>50</v>
      </c>
      <c r="C571">
        <v>35</v>
      </c>
      <c r="D571">
        <v>25</v>
      </c>
      <c r="E571" s="163" t="s">
        <v>88</v>
      </c>
      <c r="J571" s="159"/>
    </row>
    <row r="572" spans="1:10" ht="16.5" x14ac:dyDescent="0.35">
      <c r="A572" t="s">
        <v>875</v>
      </c>
      <c r="B572">
        <v>100</v>
      </c>
      <c r="C572">
        <v>100</v>
      </c>
      <c r="D572">
        <v>100</v>
      </c>
      <c r="E572" s="163" t="s">
        <v>1309</v>
      </c>
      <c r="J572" s="159"/>
    </row>
    <row r="573" spans="1:10" ht="16.5" x14ac:dyDescent="0.35">
      <c r="A573" t="s">
        <v>1041</v>
      </c>
      <c r="B573">
        <v>50</v>
      </c>
      <c r="C573">
        <v>35</v>
      </c>
      <c r="D573">
        <v>25</v>
      </c>
      <c r="E573" s="163" t="s">
        <v>88</v>
      </c>
      <c r="J573" s="159"/>
    </row>
    <row r="574" spans="1:10" ht="16.5" x14ac:dyDescent="0.35">
      <c r="A574" t="s">
        <v>729</v>
      </c>
      <c r="B574">
        <v>100</v>
      </c>
      <c r="C574">
        <v>100</v>
      </c>
      <c r="D574">
        <v>100</v>
      </c>
      <c r="E574" s="163" t="s">
        <v>1309</v>
      </c>
      <c r="J574" s="159"/>
    </row>
    <row r="575" spans="1:10" ht="16.5" x14ac:dyDescent="0.35">
      <c r="A575" t="s">
        <v>886</v>
      </c>
      <c r="B575">
        <v>100</v>
      </c>
      <c r="C575">
        <v>100</v>
      </c>
      <c r="D575">
        <v>100</v>
      </c>
      <c r="E575" s="163" t="s">
        <v>1309</v>
      </c>
      <c r="J575" s="159"/>
    </row>
    <row r="576" spans="1:10" ht="16.5" x14ac:dyDescent="0.35">
      <c r="A576" t="s">
        <v>279</v>
      </c>
      <c r="B576">
        <v>100</v>
      </c>
      <c r="C576">
        <v>100</v>
      </c>
      <c r="D576">
        <v>100</v>
      </c>
      <c r="E576" s="163" t="s">
        <v>1309</v>
      </c>
      <c r="J576" s="159"/>
    </row>
    <row r="577" spans="1:10" ht="16.5" x14ac:dyDescent="0.35">
      <c r="A577" t="s">
        <v>94</v>
      </c>
      <c r="B577">
        <v>50</v>
      </c>
      <c r="C577">
        <v>35</v>
      </c>
      <c r="D577">
        <v>25</v>
      </c>
      <c r="E577" s="163" t="s">
        <v>88</v>
      </c>
      <c r="J577" s="159"/>
    </row>
    <row r="578" spans="1:10" ht="16.5" x14ac:dyDescent="0.35">
      <c r="A578" t="s">
        <v>810</v>
      </c>
      <c r="B578">
        <v>50</v>
      </c>
      <c r="C578">
        <v>35</v>
      </c>
      <c r="D578">
        <v>25</v>
      </c>
      <c r="E578" s="163" t="s">
        <v>1309</v>
      </c>
      <c r="J578" s="159"/>
    </row>
    <row r="579" spans="1:10" ht="16.5" x14ac:dyDescent="0.35">
      <c r="A579" t="s">
        <v>169</v>
      </c>
      <c r="B579">
        <v>50</v>
      </c>
      <c r="C579">
        <v>35</v>
      </c>
      <c r="D579">
        <v>25</v>
      </c>
      <c r="E579" s="163" t="s">
        <v>88</v>
      </c>
      <c r="J579" s="159"/>
    </row>
    <row r="580" spans="1:10" ht="16.5" x14ac:dyDescent="0.35">
      <c r="A580" t="s">
        <v>1077</v>
      </c>
      <c r="B580">
        <v>100</v>
      </c>
      <c r="C580">
        <v>100</v>
      </c>
      <c r="D580">
        <v>100</v>
      </c>
      <c r="E580" s="163" t="s">
        <v>1309</v>
      </c>
      <c r="J580" s="159"/>
    </row>
    <row r="581" spans="1:10" ht="16.5" x14ac:dyDescent="0.35">
      <c r="A581" t="s">
        <v>1096</v>
      </c>
      <c r="B581">
        <v>100</v>
      </c>
      <c r="C581">
        <v>100</v>
      </c>
      <c r="D581">
        <v>100</v>
      </c>
      <c r="E581" s="163" t="s">
        <v>1309</v>
      </c>
      <c r="J581" s="159"/>
    </row>
    <row r="582" spans="1:10" ht="16.5" x14ac:dyDescent="0.35">
      <c r="A582" t="s">
        <v>620</v>
      </c>
      <c r="B582">
        <v>50</v>
      </c>
      <c r="C582">
        <v>35</v>
      </c>
      <c r="D582">
        <v>25</v>
      </c>
      <c r="E582" s="163" t="s">
        <v>88</v>
      </c>
      <c r="J582" s="159"/>
    </row>
    <row r="583" spans="1:10" ht="16.5" x14ac:dyDescent="0.35">
      <c r="A583" t="s">
        <v>165</v>
      </c>
      <c r="B583">
        <v>100</v>
      </c>
      <c r="C583">
        <v>100</v>
      </c>
      <c r="D583">
        <v>100</v>
      </c>
      <c r="E583" s="163" t="s">
        <v>1309</v>
      </c>
      <c r="J583" s="159"/>
    </row>
    <row r="584" spans="1:10" ht="16.5" x14ac:dyDescent="0.35">
      <c r="A584" t="s">
        <v>908</v>
      </c>
      <c r="B584">
        <v>100</v>
      </c>
      <c r="C584">
        <v>100</v>
      </c>
      <c r="D584">
        <v>100</v>
      </c>
      <c r="E584" s="163" t="s">
        <v>1309</v>
      </c>
      <c r="J584" s="159"/>
    </row>
    <row r="585" spans="1:10" ht="16.5" x14ac:dyDescent="0.35">
      <c r="A585" t="s">
        <v>1092</v>
      </c>
      <c r="B585">
        <v>100</v>
      </c>
      <c r="C585">
        <v>100</v>
      </c>
      <c r="D585">
        <v>100</v>
      </c>
      <c r="E585" s="163" t="s">
        <v>1309</v>
      </c>
      <c r="J585" s="159"/>
    </row>
    <row r="586" spans="1:10" ht="16.5" x14ac:dyDescent="0.35">
      <c r="A586" t="s">
        <v>435</v>
      </c>
      <c r="B586">
        <v>100</v>
      </c>
      <c r="C586">
        <v>100</v>
      </c>
      <c r="D586">
        <v>100</v>
      </c>
      <c r="E586" s="163" t="s">
        <v>1309</v>
      </c>
      <c r="J586" s="159"/>
    </row>
    <row r="587" spans="1:10" ht="16.5" x14ac:dyDescent="0.35">
      <c r="A587" t="s">
        <v>492</v>
      </c>
      <c r="B587">
        <v>100</v>
      </c>
      <c r="C587">
        <v>100</v>
      </c>
      <c r="D587">
        <v>100</v>
      </c>
      <c r="E587" s="163" t="s">
        <v>1309</v>
      </c>
      <c r="J587" s="159"/>
    </row>
    <row r="588" spans="1:10" ht="16.5" x14ac:dyDescent="0.35">
      <c r="A588" t="s">
        <v>1078</v>
      </c>
      <c r="B588">
        <v>50</v>
      </c>
      <c r="C588">
        <v>35</v>
      </c>
      <c r="D588">
        <v>25</v>
      </c>
      <c r="E588" s="163" t="s">
        <v>88</v>
      </c>
      <c r="J588" s="159"/>
    </row>
    <row r="589" spans="1:10" ht="16.5" x14ac:dyDescent="0.35">
      <c r="A589" t="s">
        <v>762</v>
      </c>
      <c r="B589">
        <v>50</v>
      </c>
      <c r="C589">
        <v>35</v>
      </c>
      <c r="D589">
        <v>25</v>
      </c>
      <c r="E589" s="163" t="s">
        <v>1309</v>
      </c>
      <c r="J589" s="159"/>
    </row>
    <row r="590" spans="1:10" ht="16.5" x14ac:dyDescent="0.35">
      <c r="A590" t="s">
        <v>1066</v>
      </c>
      <c r="B590">
        <v>100</v>
      </c>
      <c r="C590">
        <v>100</v>
      </c>
      <c r="D590">
        <v>100</v>
      </c>
      <c r="E590" s="163" t="s">
        <v>1309</v>
      </c>
      <c r="J590" s="159"/>
    </row>
    <row r="591" spans="1:10" ht="16.5" x14ac:dyDescent="0.35">
      <c r="A591" t="s">
        <v>480</v>
      </c>
      <c r="B591">
        <v>100</v>
      </c>
      <c r="C591">
        <v>100</v>
      </c>
      <c r="D591">
        <v>100</v>
      </c>
      <c r="E591" s="163" t="s">
        <v>1309</v>
      </c>
      <c r="J591" s="159"/>
    </row>
    <row r="592" spans="1:10" ht="16.5" x14ac:dyDescent="0.35">
      <c r="A592" t="s">
        <v>1101</v>
      </c>
      <c r="B592">
        <v>100</v>
      </c>
      <c r="C592">
        <v>100</v>
      </c>
      <c r="D592">
        <v>100</v>
      </c>
      <c r="E592" s="163" t="s">
        <v>1309</v>
      </c>
      <c r="J592" s="159"/>
    </row>
    <row r="593" spans="1:10" ht="16.5" x14ac:dyDescent="0.35">
      <c r="A593" t="s">
        <v>427</v>
      </c>
      <c r="B593">
        <v>100</v>
      </c>
      <c r="C593">
        <v>100</v>
      </c>
      <c r="D593">
        <v>100</v>
      </c>
      <c r="E593" s="163" t="s">
        <v>1309</v>
      </c>
      <c r="J593" s="159"/>
    </row>
    <row r="594" spans="1:10" ht="16.5" x14ac:dyDescent="0.35">
      <c r="A594" t="s">
        <v>433</v>
      </c>
      <c r="B594">
        <v>100</v>
      </c>
      <c r="C594">
        <v>100</v>
      </c>
      <c r="D594">
        <v>100</v>
      </c>
      <c r="E594" s="163" t="s">
        <v>1309</v>
      </c>
      <c r="J594" s="159"/>
    </row>
    <row r="595" spans="1:10" ht="16.5" x14ac:dyDescent="0.35">
      <c r="A595" t="s">
        <v>653</v>
      </c>
      <c r="B595">
        <v>100</v>
      </c>
      <c r="C595">
        <v>100</v>
      </c>
      <c r="D595">
        <v>100</v>
      </c>
      <c r="E595" s="163" t="s">
        <v>1309</v>
      </c>
      <c r="J595" s="159"/>
    </row>
    <row r="596" spans="1:10" ht="16.5" x14ac:dyDescent="0.35">
      <c r="A596" t="s">
        <v>1052</v>
      </c>
      <c r="B596">
        <v>100</v>
      </c>
      <c r="C596">
        <v>100</v>
      </c>
      <c r="D596">
        <v>100</v>
      </c>
      <c r="E596" s="163" t="s">
        <v>1309</v>
      </c>
      <c r="J596" s="159"/>
    </row>
    <row r="597" spans="1:10" ht="16.5" x14ac:dyDescent="0.35">
      <c r="A597" t="s">
        <v>901</v>
      </c>
      <c r="B597">
        <v>100</v>
      </c>
      <c r="C597">
        <v>100</v>
      </c>
      <c r="D597">
        <v>100</v>
      </c>
      <c r="E597" s="163" t="s">
        <v>1309</v>
      </c>
      <c r="J597" s="159"/>
    </row>
    <row r="598" spans="1:10" ht="16.5" x14ac:dyDescent="0.35">
      <c r="A598" t="s">
        <v>712</v>
      </c>
      <c r="B598">
        <v>100</v>
      </c>
      <c r="C598">
        <v>100</v>
      </c>
      <c r="D598">
        <v>100</v>
      </c>
      <c r="E598" s="163" t="s">
        <v>1309</v>
      </c>
      <c r="J598" s="159"/>
    </row>
    <row r="599" spans="1:10" ht="16.5" x14ac:dyDescent="0.35">
      <c r="A599" t="s">
        <v>902</v>
      </c>
      <c r="B599">
        <v>100</v>
      </c>
      <c r="C599">
        <v>100</v>
      </c>
      <c r="D599">
        <v>100</v>
      </c>
      <c r="E599" s="163" t="s">
        <v>1309</v>
      </c>
      <c r="J599" s="159"/>
    </row>
    <row r="600" spans="1:10" ht="16.5" x14ac:dyDescent="0.35">
      <c r="A600" t="s">
        <v>467</v>
      </c>
      <c r="B600">
        <v>100</v>
      </c>
      <c r="C600">
        <v>100</v>
      </c>
      <c r="D600">
        <v>100</v>
      </c>
      <c r="E600" s="163" t="s">
        <v>1309</v>
      </c>
      <c r="J600" s="159"/>
    </row>
    <row r="601" spans="1:10" ht="16.5" x14ac:dyDescent="0.35">
      <c r="A601" t="s">
        <v>1136</v>
      </c>
      <c r="B601">
        <v>100</v>
      </c>
      <c r="C601">
        <v>100</v>
      </c>
      <c r="D601">
        <v>100</v>
      </c>
      <c r="E601" s="163" t="s">
        <v>1309</v>
      </c>
      <c r="J601" s="159"/>
    </row>
    <row r="602" spans="1:10" ht="16.5" x14ac:dyDescent="0.35">
      <c r="A602" t="s">
        <v>262</v>
      </c>
      <c r="B602">
        <v>100</v>
      </c>
      <c r="C602">
        <v>100</v>
      </c>
      <c r="D602">
        <v>100</v>
      </c>
      <c r="E602" s="163" t="s">
        <v>1309</v>
      </c>
      <c r="J602" s="159"/>
    </row>
    <row r="603" spans="1:10" ht="16.5" x14ac:dyDescent="0.35">
      <c r="A603" t="s">
        <v>459</v>
      </c>
      <c r="B603">
        <v>100</v>
      </c>
      <c r="C603">
        <v>100</v>
      </c>
      <c r="D603">
        <v>100</v>
      </c>
      <c r="E603" s="163" t="s">
        <v>1309</v>
      </c>
      <c r="J603" s="159"/>
    </row>
    <row r="604" spans="1:10" ht="16.5" x14ac:dyDescent="0.35">
      <c r="A604" t="s">
        <v>1164</v>
      </c>
      <c r="B604">
        <v>100</v>
      </c>
      <c r="C604">
        <v>100</v>
      </c>
      <c r="D604">
        <v>100</v>
      </c>
      <c r="E604" s="163" t="s">
        <v>1309</v>
      </c>
      <c r="J604" s="159"/>
    </row>
    <row r="605" spans="1:10" ht="16.5" x14ac:dyDescent="0.35">
      <c r="A605" t="s">
        <v>292</v>
      </c>
      <c r="B605">
        <v>100</v>
      </c>
      <c r="C605">
        <v>100</v>
      </c>
      <c r="D605">
        <v>100</v>
      </c>
      <c r="E605" s="163" t="s">
        <v>1309</v>
      </c>
      <c r="J605" s="159"/>
    </row>
    <row r="606" spans="1:10" ht="16.5" x14ac:dyDescent="0.35">
      <c r="A606" t="s">
        <v>1243</v>
      </c>
      <c r="B606">
        <v>100</v>
      </c>
      <c r="C606">
        <v>100</v>
      </c>
      <c r="D606">
        <v>100</v>
      </c>
      <c r="E606" s="163" t="s">
        <v>1309</v>
      </c>
      <c r="J606" s="159"/>
    </row>
    <row r="607" spans="1:10" ht="16.5" x14ac:dyDescent="0.35">
      <c r="A607" t="s">
        <v>743</v>
      </c>
      <c r="B607">
        <v>100</v>
      </c>
      <c r="C607">
        <v>100</v>
      </c>
      <c r="D607">
        <v>100</v>
      </c>
      <c r="E607" s="163" t="s">
        <v>1309</v>
      </c>
      <c r="J607" s="159"/>
    </row>
    <row r="608" spans="1:10" ht="16.5" x14ac:dyDescent="0.35">
      <c r="A608" t="s">
        <v>1103</v>
      </c>
      <c r="B608">
        <v>100</v>
      </c>
      <c r="C608">
        <v>100</v>
      </c>
      <c r="D608">
        <v>100</v>
      </c>
      <c r="E608" s="163" t="s">
        <v>1309</v>
      </c>
      <c r="J608" s="159"/>
    </row>
    <row r="609" spans="1:10" ht="16.5" x14ac:dyDescent="0.35">
      <c r="A609" t="s">
        <v>1108</v>
      </c>
      <c r="B609">
        <v>100</v>
      </c>
      <c r="C609">
        <v>100</v>
      </c>
      <c r="D609">
        <v>100</v>
      </c>
      <c r="E609" s="163" t="s">
        <v>1309</v>
      </c>
      <c r="J609" s="159"/>
    </row>
    <row r="610" spans="1:10" ht="16.5" x14ac:dyDescent="0.35">
      <c r="A610" t="s">
        <v>498</v>
      </c>
      <c r="B610">
        <v>50</v>
      </c>
      <c r="C610">
        <v>35</v>
      </c>
      <c r="D610">
        <v>25</v>
      </c>
      <c r="E610" s="163" t="s">
        <v>88</v>
      </c>
      <c r="J610" s="159"/>
    </row>
    <row r="611" spans="1:10" ht="16.5" x14ac:dyDescent="0.35">
      <c r="A611" t="s">
        <v>1159</v>
      </c>
      <c r="B611">
        <v>100</v>
      </c>
      <c r="C611">
        <v>100</v>
      </c>
      <c r="D611">
        <v>100</v>
      </c>
      <c r="E611" s="163" t="s">
        <v>1309</v>
      </c>
      <c r="J611" s="159"/>
    </row>
    <row r="612" spans="1:10" ht="16.5" x14ac:dyDescent="0.35">
      <c r="A612" t="s">
        <v>1112</v>
      </c>
      <c r="B612">
        <v>50</v>
      </c>
      <c r="C612">
        <v>35</v>
      </c>
      <c r="D612">
        <v>25</v>
      </c>
      <c r="E612" s="163" t="s">
        <v>88</v>
      </c>
      <c r="J612" s="159"/>
    </row>
    <row r="613" spans="1:10" ht="16.5" x14ac:dyDescent="0.35">
      <c r="A613" t="s">
        <v>1047</v>
      </c>
      <c r="B613">
        <v>100</v>
      </c>
      <c r="C613">
        <v>100</v>
      </c>
      <c r="D613">
        <v>100</v>
      </c>
      <c r="E613" s="163" t="s">
        <v>1309</v>
      </c>
      <c r="J613" s="159"/>
    </row>
    <row r="614" spans="1:10" ht="16.5" x14ac:dyDescent="0.35">
      <c r="A614" t="s">
        <v>1111</v>
      </c>
      <c r="B614">
        <v>50</v>
      </c>
      <c r="C614">
        <v>35</v>
      </c>
      <c r="D614">
        <v>25</v>
      </c>
      <c r="E614" s="163" t="s">
        <v>1309</v>
      </c>
      <c r="J614" s="159"/>
    </row>
    <row r="615" spans="1:10" ht="16.5" x14ac:dyDescent="0.35">
      <c r="A615" t="s">
        <v>1115</v>
      </c>
      <c r="B615">
        <v>50</v>
      </c>
      <c r="C615">
        <v>35</v>
      </c>
      <c r="D615">
        <v>25</v>
      </c>
      <c r="E615" s="163" t="s">
        <v>88</v>
      </c>
      <c r="J615" s="159"/>
    </row>
    <row r="616" spans="1:10" ht="16.5" x14ac:dyDescent="0.35">
      <c r="A616" t="s">
        <v>1146</v>
      </c>
      <c r="B616">
        <v>50</v>
      </c>
      <c r="C616">
        <v>35</v>
      </c>
      <c r="D616">
        <v>25</v>
      </c>
      <c r="E616" s="163" t="s">
        <v>88</v>
      </c>
      <c r="J616" s="159"/>
    </row>
    <row r="617" spans="1:10" ht="16.5" x14ac:dyDescent="0.35">
      <c r="A617" t="s">
        <v>1117</v>
      </c>
      <c r="B617">
        <v>100</v>
      </c>
      <c r="C617">
        <v>100</v>
      </c>
      <c r="D617">
        <v>100</v>
      </c>
      <c r="E617" s="163" t="s">
        <v>1309</v>
      </c>
      <c r="J617" s="159"/>
    </row>
    <row r="618" spans="1:10" ht="16.5" x14ac:dyDescent="0.35">
      <c r="A618" t="s">
        <v>1118</v>
      </c>
      <c r="B618">
        <v>70</v>
      </c>
      <c r="C618">
        <v>45</v>
      </c>
      <c r="D618">
        <v>35</v>
      </c>
      <c r="E618" s="163" t="s">
        <v>88</v>
      </c>
      <c r="J618" s="159"/>
    </row>
    <row r="619" spans="1:10" ht="16.5" x14ac:dyDescent="0.35">
      <c r="A619" t="s">
        <v>1122</v>
      </c>
      <c r="B619">
        <v>50</v>
      </c>
      <c r="C619">
        <v>35</v>
      </c>
      <c r="D619">
        <v>25</v>
      </c>
      <c r="E619" s="163" t="s">
        <v>88</v>
      </c>
      <c r="J619" s="159"/>
    </row>
    <row r="620" spans="1:10" ht="16.5" x14ac:dyDescent="0.35">
      <c r="A620" t="s">
        <v>1361</v>
      </c>
      <c r="B620">
        <v>100</v>
      </c>
      <c r="C620">
        <v>100</v>
      </c>
      <c r="D620">
        <v>100</v>
      </c>
      <c r="E620" s="163" t="s">
        <v>1309</v>
      </c>
      <c r="J620" s="159"/>
    </row>
    <row r="621" spans="1:10" ht="16.5" x14ac:dyDescent="0.35">
      <c r="A621" t="s">
        <v>765</v>
      </c>
      <c r="B621">
        <v>100</v>
      </c>
      <c r="C621">
        <v>100</v>
      </c>
      <c r="D621">
        <v>100</v>
      </c>
      <c r="E621" s="163" t="s">
        <v>1309</v>
      </c>
      <c r="J621" s="159"/>
    </row>
    <row r="622" spans="1:10" ht="16.5" x14ac:dyDescent="0.35">
      <c r="A622" t="s">
        <v>831</v>
      </c>
      <c r="B622">
        <v>100</v>
      </c>
      <c r="C622">
        <v>100</v>
      </c>
      <c r="D622">
        <v>100</v>
      </c>
      <c r="E622" s="163" t="s">
        <v>1309</v>
      </c>
      <c r="J622" s="159"/>
    </row>
    <row r="623" spans="1:10" ht="16.5" x14ac:dyDescent="0.35">
      <c r="A623" t="s">
        <v>1054</v>
      </c>
      <c r="B623">
        <v>100</v>
      </c>
      <c r="C623">
        <v>100</v>
      </c>
      <c r="D623">
        <v>100</v>
      </c>
      <c r="E623" s="163" t="s">
        <v>1309</v>
      </c>
      <c r="J623" s="159"/>
    </row>
    <row r="624" spans="1:10" ht="16.5" x14ac:dyDescent="0.35">
      <c r="A624" t="s">
        <v>1121</v>
      </c>
      <c r="B624">
        <v>100</v>
      </c>
      <c r="C624">
        <v>100</v>
      </c>
      <c r="D624">
        <v>100</v>
      </c>
      <c r="E624" s="163" t="s">
        <v>1309</v>
      </c>
      <c r="J624" s="159"/>
    </row>
    <row r="625" spans="1:10" ht="16.5" x14ac:dyDescent="0.35">
      <c r="A625" t="s">
        <v>1139</v>
      </c>
      <c r="B625">
        <v>100</v>
      </c>
      <c r="C625">
        <v>100</v>
      </c>
      <c r="D625">
        <v>100</v>
      </c>
      <c r="E625" s="163" t="s">
        <v>1309</v>
      </c>
      <c r="J625" s="159"/>
    </row>
    <row r="626" spans="1:10" ht="16.5" x14ac:dyDescent="0.35">
      <c r="A626" t="s">
        <v>472</v>
      </c>
      <c r="B626">
        <v>100</v>
      </c>
      <c r="C626">
        <v>100</v>
      </c>
      <c r="D626">
        <v>100</v>
      </c>
      <c r="E626" s="163" t="s">
        <v>1309</v>
      </c>
      <c r="J626" s="159"/>
    </row>
    <row r="627" spans="1:10" ht="16.5" x14ac:dyDescent="0.35">
      <c r="A627" t="s">
        <v>442</v>
      </c>
      <c r="B627">
        <v>100</v>
      </c>
      <c r="C627">
        <v>100</v>
      </c>
      <c r="D627">
        <v>100</v>
      </c>
      <c r="E627" s="163" t="s">
        <v>1309</v>
      </c>
      <c r="J627" s="159"/>
    </row>
    <row r="628" spans="1:10" ht="16.5" x14ac:dyDescent="0.35">
      <c r="A628" t="s">
        <v>1116</v>
      </c>
      <c r="B628">
        <v>100</v>
      </c>
      <c r="C628">
        <v>100</v>
      </c>
      <c r="D628">
        <v>100</v>
      </c>
      <c r="E628" s="163" t="s">
        <v>1309</v>
      </c>
      <c r="J628" s="159"/>
    </row>
    <row r="629" spans="1:10" ht="16.5" x14ac:dyDescent="0.35">
      <c r="A629" t="s">
        <v>1328</v>
      </c>
      <c r="B629">
        <v>100</v>
      </c>
      <c r="C629">
        <v>100</v>
      </c>
      <c r="D629">
        <v>100</v>
      </c>
      <c r="E629" s="163" t="s">
        <v>1309</v>
      </c>
      <c r="J629" s="159"/>
    </row>
    <row r="630" spans="1:10" ht="16.5" x14ac:dyDescent="0.35">
      <c r="A630" t="s">
        <v>378</v>
      </c>
      <c r="B630">
        <v>70</v>
      </c>
      <c r="C630">
        <v>45</v>
      </c>
      <c r="D630">
        <v>35</v>
      </c>
      <c r="E630" s="163" t="s">
        <v>88</v>
      </c>
      <c r="J630" s="159"/>
    </row>
    <row r="631" spans="1:10" ht="16.5" x14ac:dyDescent="0.35">
      <c r="A631" t="s">
        <v>253</v>
      </c>
      <c r="B631">
        <v>50</v>
      </c>
      <c r="C631">
        <v>35</v>
      </c>
      <c r="D631">
        <v>25</v>
      </c>
      <c r="E631" s="163" t="s">
        <v>88</v>
      </c>
      <c r="J631" s="159"/>
    </row>
    <row r="632" spans="1:10" ht="16.5" x14ac:dyDescent="0.35">
      <c r="A632" t="s">
        <v>1031</v>
      </c>
      <c r="B632">
        <v>100</v>
      </c>
      <c r="C632">
        <v>100</v>
      </c>
      <c r="D632">
        <v>100</v>
      </c>
      <c r="E632" s="163" t="s">
        <v>1309</v>
      </c>
      <c r="J632" s="159"/>
    </row>
    <row r="633" spans="1:10" ht="16.5" x14ac:dyDescent="0.35">
      <c r="A633" t="s">
        <v>1336</v>
      </c>
      <c r="B633">
        <v>100</v>
      </c>
      <c r="C633">
        <v>100</v>
      </c>
      <c r="D633">
        <v>100</v>
      </c>
      <c r="E633" s="163" t="s">
        <v>1309</v>
      </c>
      <c r="J633" s="159"/>
    </row>
    <row r="634" spans="1:10" ht="16.5" x14ac:dyDescent="0.35">
      <c r="A634" t="s">
        <v>302</v>
      </c>
      <c r="B634">
        <v>50</v>
      </c>
      <c r="C634">
        <v>35</v>
      </c>
      <c r="D634">
        <v>25</v>
      </c>
      <c r="E634" s="163" t="s">
        <v>88</v>
      </c>
      <c r="J634" s="159"/>
    </row>
    <row r="635" spans="1:10" ht="16.5" x14ac:dyDescent="0.35">
      <c r="A635" t="s">
        <v>933</v>
      </c>
      <c r="B635">
        <v>100</v>
      </c>
      <c r="C635">
        <v>100</v>
      </c>
      <c r="D635">
        <v>100</v>
      </c>
      <c r="E635" s="163" t="s">
        <v>1309</v>
      </c>
      <c r="J635" s="159"/>
    </row>
    <row r="636" spans="1:10" ht="16.5" x14ac:dyDescent="0.35">
      <c r="A636" t="s">
        <v>938</v>
      </c>
      <c r="B636">
        <v>100</v>
      </c>
      <c r="C636">
        <v>100</v>
      </c>
      <c r="D636">
        <v>100</v>
      </c>
      <c r="E636" s="163" t="s">
        <v>1309</v>
      </c>
      <c r="J636" s="159"/>
    </row>
    <row r="637" spans="1:10" ht="16.5" x14ac:dyDescent="0.35">
      <c r="A637" t="s">
        <v>1157</v>
      </c>
      <c r="B637">
        <v>100</v>
      </c>
      <c r="C637">
        <v>100</v>
      </c>
      <c r="D637">
        <v>100</v>
      </c>
      <c r="E637" s="163" t="s">
        <v>1309</v>
      </c>
      <c r="J637" s="159"/>
    </row>
    <row r="638" spans="1:10" ht="16.5" x14ac:dyDescent="0.35">
      <c r="A638" t="s">
        <v>1130</v>
      </c>
      <c r="B638">
        <v>100</v>
      </c>
      <c r="C638">
        <v>100</v>
      </c>
      <c r="D638">
        <v>100</v>
      </c>
      <c r="E638" s="163" t="s">
        <v>1309</v>
      </c>
      <c r="J638" s="159"/>
    </row>
    <row r="639" spans="1:10" ht="16.5" x14ac:dyDescent="0.35">
      <c r="A639" t="s">
        <v>499</v>
      </c>
      <c r="B639">
        <v>50</v>
      </c>
      <c r="C639">
        <v>35</v>
      </c>
      <c r="D639">
        <v>25</v>
      </c>
      <c r="E639" s="163" t="s">
        <v>88</v>
      </c>
      <c r="J639" s="159"/>
    </row>
    <row r="640" spans="1:10" ht="16.5" x14ac:dyDescent="0.35">
      <c r="A640" t="s">
        <v>1128</v>
      </c>
      <c r="B640">
        <v>100</v>
      </c>
      <c r="C640">
        <v>100</v>
      </c>
      <c r="D640">
        <v>100</v>
      </c>
      <c r="E640" s="163" t="s">
        <v>1309</v>
      </c>
      <c r="J640" s="159"/>
    </row>
    <row r="641" spans="1:10" ht="16.5" x14ac:dyDescent="0.35">
      <c r="A641" t="s">
        <v>174</v>
      </c>
      <c r="B641">
        <v>100</v>
      </c>
      <c r="C641">
        <v>100</v>
      </c>
      <c r="D641">
        <v>100</v>
      </c>
      <c r="E641" s="163" t="s">
        <v>1309</v>
      </c>
      <c r="J641" s="159"/>
    </row>
    <row r="642" spans="1:10" ht="16.5" x14ac:dyDescent="0.35">
      <c r="A642" t="s">
        <v>186</v>
      </c>
      <c r="B642">
        <v>100</v>
      </c>
      <c r="C642">
        <v>100</v>
      </c>
      <c r="D642">
        <v>100</v>
      </c>
      <c r="E642" s="163" t="s">
        <v>1309</v>
      </c>
      <c r="J642" s="159"/>
    </row>
    <row r="643" spans="1:10" ht="16.5" x14ac:dyDescent="0.35">
      <c r="A643" t="s">
        <v>1203</v>
      </c>
      <c r="B643">
        <v>100</v>
      </c>
      <c r="C643">
        <v>100</v>
      </c>
      <c r="D643">
        <v>100</v>
      </c>
      <c r="E643" s="163" t="s">
        <v>1309</v>
      </c>
      <c r="J643" s="159"/>
    </row>
    <row r="644" spans="1:10" ht="16.5" x14ac:dyDescent="0.35">
      <c r="A644" t="s">
        <v>254</v>
      </c>
      <c r="B644">
        <v>100</v>
      </c>
      <c r="C644">
        <v>100</v>
      </c>
      <c r="D644">
        <v>100</v>
      </c>
      <c r="E644" s="163" t="s">
        <v>1309</v>
      </c>
      <c r="J644" s="159"/>
    </row>
    <row r="645" spans="1:10" ht="16.5" x14ac:dyDescent="0.35">
      <c r="A645" t="s">
        <v>1149</v>
      </c>
      <c r="B645">
        <v>100</v>
      </c>
      <c r="C645">
        <v>100</v>
      </c>
      <c r="D645">
        <v>100</v>
      </c>
      <c r="E645" s="163" t="s">
        <v>1309</v>
      </c>
      <c r="J645" s="159"/>
    </row>
    <row r="646" spans="1:10" ht="16.5" x14ac:dyDescent="0.35">
      <c r="A646" t="s">
        <v>878</v>
      </c>
      <c r="B646">
        <v>100</v>
      </c>
      <c r="C646">
        <v>100</v>
      </c>
      <c r="D646">
        <v>100</v>
      </c>
      <c r="E646" s="163" t="s">
        <v>1309</v>
      </c>
      <c r="J646" s="159"/>
    </row>
    <row r="647" spans="1:10" ht="16.5" x14ac:dyDescent="0.35">
      <c r="A647" t="s">
        <v>615</v>
      </c>
      <c r="B647">
        <v>100</v>
      </c>
      <c r="C647">
        <v>100</v>
      </c>
      <c r="D647">
        <v>100</v>
      </c>
      <c r="E647" s="163" t="s">
        <v>1309</v>
      </c>
      <c r="J647" s="159"/>
    </row>
    <row r="648" spans="1:10" ht="16.5" x14ac:dyDescent="0.35">
      <c r="A648" t="s">
        <v>1174</v>
      </c>
      <c r="B648">
        <v>100</v>
      </c>
      <c r="C648">
        <v>100</v>
      </c>
      <c r="D648">
        <v>100</v>
      </c>
      <c r="E648" s="163" t="s">
        <v>1309</v>
      </c>
      <c r="J648" s="159"/>
    </row>
    <row r="649" spans="1:10" ht="16.5" x14ac:dyDescent="0.35">
      <c r="A649" t="s">
        <v>779</v>
      </c>
      <c r="B649">
        <v>100</v>
      </c>
      <c r="C649">
        <v>100</v>
      </c>
      <c r="D649">
        <v>100</v>
      </c>
      <c r="E649" s="163" t="s">
        <v>1309</v>
      </c>
      <c r="J649" s="159"/>
    </row>
    <row r="650" spans="1:10" ht="16.5" x14ac:dyDescent="0.35">
      <c r="A650" t="s">
        <v>1229</v>
      </c>
      <c r="B650">
        <v>100</v>
      </c>
      <c r="C650">
        <v>100</v>
      </c>
      <c r="D650">
        <v>100</v>
      </c>
      <c r="E650" s="163" t="s">
        <v>1309</v>
      </c>
      <c r="J650" s="159"/>
    </row>
    <row r="651" spans="1:10" ht="16.5" x14ac:dyDescent="0.35">
      <c r="A651" t="s">
        <v>509</v>
      </c>
      <c r="B651">
        <v>50</v>
      </c>
      <c r="C651">
        <v>35</v>
      </c>
      <c r="D651">
        <v>25</v>
      </c>
      <c r="E651" s="163" t="s">
        <v>88</v>
      </c>
      <c r="J651" s="159"/>
    </row>
    <row r="652" spans="1:10" ht="16.5" x14ac:dyDescent="0.35">
      <c r="A652" t="s">
        <v>992</v>
      </c>
      <c r="B652">
        <v>50</v>
      </c>
      <c r="C652">
        <v>35</v>
      </c>
      <c r="D652">
        <v>25</v>
      </c>
      <c r="E652" s="163" t="s">
        <v>88</v>
      </c>
      <c r="J652" s="159"/>
    </row>
    <row r="653" spans="1:10" ht="16.5" x14ac:dyDescent="0.35">
      <c r="A653" t="s">
        <v>495</v>
      </c>
      <c r="B653">
        <v>100</v>
      </c>
      <c r="C653">
        <v>100</v>
      </c>
      <c r="D653">
        <v>100</v>
      </c>
      <c r="E653" s="163" t="s">
        <v>1309</v>
      </c>
      <c r="J653" s="159"/>
    </row>
    <row r="654" spans="1:10" ht="16.5" x14ac:dyDescent="0.35">
      <c r="A654" t="s">
        <v>1005</v>
      </c>
      <c r="B654">
        <v>100</v>
      </c>
      <c r="C654">
        <v>100</v>
      </c>
      <c r="D654">
        <v>100</v>
      </c>
      <c r="E654" s="163" t="s">
        <v>1309</v>
      </c>
      <c r="J654" s="159"/>
    </row>
    <row r="655" spans="1:10" ht="16.5" x14ac:dyDescent="0.35">
      <c r="A655" t="s">
        <v>288</v>
      </c>
      <c r="B655">
        <v>100</v>
      </c>
      <c r="C655">
        <v>100</v>
      </c>
      <c r="D655">
        <v>100</v>
      </c>
      <c r="E655" s="163" t="s">
        <v>1309</v>
      </c>
      <c r="J655" s="159"/>
    </row>
    <row r="656" spans="1:10" ht="16.5" x14ac:dyDescent="0.35">
      <c r="A656" t="s">
        <v>23</v>
      </c>
      <c r="B656">
        <v>100</v>
      </c>
      <c r="C656">
        <v>100</v>
      </c>
      <c r="D656">
        <v>100</v>
      </c>
      <c r="E656" s="163" t="s">
        <v>1309</v>
      </c>
      <c r="J656" s="159"/>
    </row>
    <row r="657" spans="1:10" ht="16.5" x14ac:dyDescent="0.35">
      <c r="A657" t="s">
        <v>399</v>
      </c>
      <c r="B657">
        <v>100</v>
      </c>
      <c r="C657">
        <v>100</v>
      </c>
      <c r="D657">
        <v>100</v>
      </c>
      <c r="E657" s="163" t="s">
        <v>1309</v>
      </c>
      <c r="J657" s="159"/>
    </row>
    <row r="658" spans="1:10" ht="16.5" x14ac:dyDescent="0.35">
      <c r="A658" t="s">
        <v>1060</v>
      </c>
      <c r="B658">
        <v>100</v>
      </c>
      <c r="C658">
        <v>100</v>
      </c>
      <c r="D658">
        <v>100</v>
      </c>
      <c r="E658" s="163" t="s">
        <v>1309</v>
      </c>
      <c r="J658" s="159"/>
    </row>
    <row r="659" spans="1:10" ht="16.5" x14ac:dyDescent="0.35">
      <c r="A659" t="s">
        <v>1176</v>
      </c>
      <c r="B659">
        <v>100</v>
      </c>
      <c r="C659">
        <v>100</v>
      </c>
      <c r="D659">
        <v>100</v>
      </c>
      <c r="E659" s="163" t="s">
        <v>1309</v>
      </c>
      <c r="J659" s="159"/>
    </row>
    <row r="660" spans="1:10" ht="16.5" x14ac:dyDescent="0.35">
      <c r="A660" t="s">
        <v>464</v>
      </c>
      <c r="B660">
        <v>100</v>
      </c>
      <c r="C660">
        <v>100</v>
      </c>
      <c r="D660">
        <v>100</v>
      </c>
      <c r="E660" s="163" t="s">
        <v>1309</v>
      </c>
      <c r="J660" s="159"/>
    </row>
    <row r="661" spans="1:10" ht="16.5" x14ac:dyDescent="0.35">
      <c r="A661" t="s">
        <v>1173</v>
      </c>
      <c r="B661">
        <v>100</v>
      </c>
      <c r="C661">
        <v>100</v>
      </c>
      <c r="D661">
        <v>100</v>
      </c>
      <c r="E661" s="163" t="s">
        <v>1309</v>
      </c>
      <c r="J661" s="159"/>
    </row>
    <row r="662" spans="1:10" ht="16.5" x14ac:dyDescent="0.35">
      <c r="A662" t="s">
        <v>1133</v>
      </c>
      <c r="B662">
        <v>100</v>
      </c>
      <c r="C662">
        <v>100</v>
      </c>
      <c r="D662">
        <v>100</v>
      </c>
      <c r="E662" s="163" t="s">
        <v>1309</v>
      </c>
      <c r="J662" s="159"/>
    </row>
    <row r="663" spans="1:10" ht="16.5" x14ac:dyDescent="0.35">
      <c r="A663" t="s">
        <v>1154</v>
      </c>
      <c r="B663">
        <v>50</v>
      </c>
      <c r="C663">
        <v>35</v>
      </c>
      <c r="D663">
        <v>25</v>
      </c>
      <c r="E663" s="163" t="s">
        <v>1309</v>
      </c>
      <c r="J663" s="159"/>
    </row>
    <row r="664" spans="1:10" ht="16.5" x14ac:dyDescent="0.35">
      <c r="A664" t="s">
        <v>1137</v>
      </c>
      <c r="B664">
        <v>50</v>
      </c>
      <c r="C664">
        <v>35</v>
      </c>
      <c r="D664">
        <v>25</v>
      </c>
      <c r="E664" s="163" t="s">
        <v>88</v>
      </c>
      <c r="J664" s="159"/>
    </row>
    <row r="665" spans="1:10" ht="16.5" x14ac:dyDescent="0.35">
      <c r="A665" t="s">
        <v>319</v>
      </c>
      <c r="B665">
        <v>100</v>
      </c>
      <c r="C665">
        <v>100</v>
      </c>
      <c r="D665">
        <v>100</v>
      </c>
      <c r="E665" s="163" t="s">
        <v>1309</v>
      </c>
      <c r="J665" s="159"/>
    </row>
    <row r="666" spans="1:10" ht="16.5" x14ac:dyDescent="0.35">
      <c r="A666" t="s">
        <v>318</v>
      </c>
      <c r="B666">
        <v>100</v>
      </c>
      <c r="C666">
        <v>100</v>
      </c>
      <c r="D666">
        <v>100</v>
      </c>
      <c r="E666" s="163" t="s">
        <v>1309</v>
      </c>
      <c r="J666" s="159"/>
    </row>
    <row r="667" spans="1:10" ht="16.5" x14ac:dyDescent="0.35">
      <c r="A667" t="s">
        <v>1140</v>
      </c>
      <c r="B667">
        <v>60</v>
      </c>
      <c r="C667">
        <v>40</v>
      </c>
      <c r="D667">
        <v>30</v>
      </c>
      <c r="E667" s="163" t="s">
        <v>1309</v>
      </c>
      <c r="J667" s="159"/>
    </row>
    <row r="668" spans="1:10" ht="16.5" x14ac:dyDescent="0.35">
      <c r="A668" t="s">
        <v>1349</v>
      </c>
      <c r="B668">
        <v>100</v>
      </c>
      <c r="C668">
        <v>100</v>
      </c>
      <c r="D668">
        <v>100</v>
      </c>
      <c r="E668" s="163" t="s">
        <v>1309</v>
      </c>
      <c r="J668" s="159"/>
    </row>
    <row r="669" spans="1:10" ht="16.5" x14ac:dyDescent="0.35">
      <c r="A669" t="s">
        <v>915</v>
      </c>
      <c r="B669">
        <v>50</v>
      </c>
      <c r="C669">
        <v>35</v>
      </c>
      <c r="D669">
        <v>25</v>
      </c>
      <c r="E669" s="163" t="s">
        <v>88</v>
      </c>
      <c r="J669" s="159"/>
    </row>
    <row r="670" spans="1:10" ht="16.5" x14ac:dyDescent="0.35">
      <c r="A670" t="s">
        <v>258</v>
      </c>
      <c r="B670">
        <v>100</v>
      </c>
      <c r="C670">
        <v>100</v>
      </c>
      <c r="D670">
        <v>100</v>
      </c>
      <c r="E670" s="163" t="s">
        <v>1309</v>
      </c>
      <c r="J670" s="159"/>
    </row>
    <row r="671" spans="1:10" ht="16.5" x14ac:dyDescent="0.35">
      <c r="A671" t="s">
        <v>1038</v>
      </c>
      <c r="B671">
        <v>100</v>
      </c>
      <c r="C671">
        <v>100</v>
      </c>
      <c r="D671">
        <v>100</v>
      </c>
      <c r="E671" s="163" t="s">
        <v>1309</v>
      </c>
      <c r="J671" s="159"/>
    </row>
    <row r="672" spans="1:10" ht="16.5" x14ac:dyDescent="0.35">
      <c r="A672" t="s">
        <v>521</v>
      </c>
      <c r="B672">
        <v>100</v>
      </c>
      <c r="C672">
        <v>100</v>
      </c>
      <c r="D672">
        <v>100</v>
      </c>
      <c r="E672" s="163" t="s">
        <v>1309</v>
      </c>
      <c r="J672" s="159"/>
    </row>
    <row r="673" spans="1:10" ht="16.5" x14ac:dyDescent="0.35">
      <c r="A673" t="s">
        <v>1142</v>
      </c>
      <c r="B673">
        <v>50</v>
      </c>
      <c r="C673">
        <v>35</v>
      </c>
      <c r="D673">
        <v>25</v>
      </c>
      <c r="E673" s="163" t="s">
        <v>88</v>
      </c>
      <c r="J673" s="159"/>
    </row>
    <row r="674" spans="1:10" ht="16.5" x14ac:dyDescent="0.35">
      <c r="A674" t="s">
        <v>1042</v>
      </c>
      <c r="B674">
        <v>100</v>
      </c>
      <c r="C674">
        <v>100</v>
      </c>
      <c r="D674">
        <v>100</v>
      </c>
      <c r="E674" s="163" t="s">
        <v>1309</v>
      </c>
      <c r="J674" s="159"/>
    </row>
    <row r="675" spans="1:10" ht="16.5" x14ac:dyDescent="0.35">
      <c r="A675" t="s">
        <v>208</v>
      </c>
      <c r="B675">
        <v>60</v>
      </c>
      <c r="C675">
        <v>40</v>
      </c>
      <c r="D675">
        <v>30</v>
      </c>
      <c r="E675" s="163" t="s">
        <v>88</v>
      </c>
      <c r="J675" s="159"/>
    </row>
    <row r="676" spans="1:10" ht="16.5" x14ac:dyDescent="0.35">
      <c r="A676" t="s">
        <v>209</v>
      </c>
      <c r="B676">
        <v>60</v>
      </c>
      <c r="C676">
        <v>40</v>
      </c>
      <c r="D676">
        <v>30</v>
      </c>
      <c r="E676" s="163" t="s">
        <v>1309</v>
      </c>
      <c r="J676" s="159"/>
    </row>
    <row r="677" spans="1:10" ht="16.5" x14ac:dyDescent="0.35">
      <c r="A677" t="s">
        <v>1138</v>
      </c>
      <c r="B677">
        <v>100</v>
      </c>
      <c r="C677">
        <v>100</v>
      </c>
      <c r="D677">
        <v>100</v>
      </c>
      <c r="E677" s="163" t="s">
        <v>1309</v>
      </c>
      <c r="J677" s="159"/>
    </row>
    <row r="678" spans="1:10" ht="16.5" x14ac:dyDescent="0.35">
      <c r="A678" t="s">
        <v>24</v>
      </c>
      <c r="B678">
        <v>100</v>
      </c>
      <c r="C678">
        <v>100</v>
      </c>
      <c r="D678">
        <v>100</v>
      </c>
      <c r="E678" s="163" t="s">
        <v>1309</v>
      </c>
      <c r="J678" s="159"/>
    </row>
    <row r="679" spans="1:10" ht="16.5" x14ac:dyDescent="0.35">
      <c r="A679" t="s">
        <v>1156</v>
      </c>
      <c r="B679">
        <v>100</v>
      </c>
      <c r="C679">
        <v>100</v>
      </c>
      <c r="D679">
        <v>100</v>
      </c>
      <c r="E679" s="163" t="s">
        <v>1309</v>
      </c>
      <c r="J679" s="159"/>
    </row>
    <row r="680" spans="1:10" ht="16.5" x14ac:dyDescent="0.35">
      <c r="A680" t="s">
        <v>1094</v>
      </c>
      <c r="B680">
        <v>100</v>
      </c>
      <c r="C680">
        <v>100</v>
      </c>
      <c r="D680">
        <v>100</v>
      </c>
      <c r="E680" s="163" t="s">
        <v>1309</v>
      </c>
      <c r="J680" s="159"/>
    </row>
    <row r="681" spans="1:10" ht="16.5" x14ac:dyDescent="0.35">
      <c r="A681" t="s">
        <v>110</v>
      </c>
      <c r="B681">
        <v>100</v>
      </c>
      <c r="C681">
        <v>100</v>
      </c>
      <c r="D681">
        <v>100</v>
      </c>
      <c r="E681" s="163" t="s">
        <v>1309</v>
      </c>
      <c r="J681" s="159"/>
    </row>
    <row r="682" spans="1:10" ht="16.5" x14ac:dyDescent="0.35">
      <c r="A682" t="s">
        <v>611</v>
      </c>
      <c r="B682">
        <v>50</v>
      </c>
      <c r="C682">
        <v>35</v>
      </c>
      <c r="D682">
        <v>25</v>
      </c>
      <c r="E682" s="163" t="s">
        <v>88</v>
      </c>
      <c r="J682" s="159"/>
    </row>
    <row r="683" spans="1:10" ht="16.5" x14ac:dyDescent="0.35">
      <c r="A683" t="s">
        <v>1069</v>
      </c>
      <c r="B683">
        <v>50</v>
      </c>
      <c r="C683">
        <v>35</v>
      </c>
      <c r="D683">
        <v>25</v>
      </c>
      <c r="E683" s="163" t="s">
        <v>1309</v>
      </c>
      <c r="J683" s="159"/>
    </row>
    <row r="684" spans="1:10" ht="16.5" x14ac:dyDescent="0.35">
      <c r="A684" t="s">
        <v>1129</v>
      </c>
      <c r="B684">
        <v>50</v>
      </c>
      <c r="C684">
        <v>35</v>
      </c>
      <c r="D684">
        <v>25</v>
      </c>
      <c r="E684" s="163" t="s">
        <v>88</v>
      </c>
      <c r="J684" s="159"/>
    </row>
    <row r="685" spans="1:10" ht="16.5" x14ac:dyDescent="0.35">
      <c r="A685" t="s">
        <v>1039</v>
      </c>
      <c r="B685">
        <v>100</v>
      </c>
      <c r="C685">
        <v>100</v>
      </c>
      <c r="D685">
        <v>100</v>
      </c>
      <c r="E685" s="163" t="s">
        <v>1309</v>
      </c>
      <c r="J685" s="159"/>
    </row>
    <row r="686" spans="1:10" ht="16.5" x14ac:dyDescent="0.35">
      <c r="A686" t="s">
        <v>1017</v>
      </c>
      <c r="B686">
        <v>100</v>
      </c>
      <c r="C686">
        <v>100</v>
      </c>
      <c r="D686">
        <v>100</v>
      </c>
      <c r="E686" s="163" t="s">
        <v>1309</v>
      </c>
      <c r="J686" s="159"/>
    </row>
    <row r="687" spans="1:10" ht="16.5" x14ac:dyDescent="0.35">
      <c r="A687" t="s">
        <v>502</v>
      </c>
      <c r="B687">
        <v>100</v>
      </c>
      <c r="C687">
        <v>100</v>
      </c>
      <c r="D687">
        <v>100</v>
      </c>
      <c r="E687" s="163" t="s">
        <v>1309</v>
      </c>
      <c r="J687" s="159"/>
    </row>
    <row r="688" spans="1:10" ht="16.5" x14ac:dyDescent="0.35">
      <c r="A688" t="s">
        <v>529</v>
      </c>
      <c r="B688">
        <v>50</v>
      </c>
      <c r="C688">
        <v>35</v>
      </c>
      <c r="D688">
        <v>25</v>
      </c>
      <c r="E688" s="163" t="s">
        <v>88</v>
      </c>
      <c r="J688" s="159"/>
    </row>
    <row r="689" spans="1:10" ht="16.5" x14ac:dyDescent="0.35">
      <c r="A689" t="s">
        <v>240</v>
      </c>
      <c r="B689">
        <v>50</v>
      </c>
      <c r="C689">
        <v>35</v>
      </c>
      <c r="D689">
        <v>25</v>
      </c>
      <c r="E689" s="163" t="s">
        <v>88</v>
      </c>
      <c r="J689" s="159"/>
    </row>
    <row r="690" spans="1:10" ht="16.5" x14ac:dyDescent="0.35">
      <c r="A690" t="s">
        <v>1187</v>
      </c>
      <c r="B690">
        <v>100</v>
      </c>
      <c r="C690">
        <v>100</v>
      </c>
      <c r="D690">
        <v>100</v>
      </c>
      <c r="E690" s="163" t="s">
        <v>1309</v>
      </c>
      <c r="J690" s="159"/>
    </row>
    <row r="691" spans="1:10" ht="16.5" x14ac:dyDescent="0.35">
      <c r="A691" t="s">
        <v>822</v>
      </c>
      <c r="B691">
        <v>100</v>
      </c>
      <c r="C691">
        <v>100</v>
      </c>
      <c r="D691">
        <v>100</v>
      </c>
      <c r="E691" s="163" t="s">
        <v>1309</v>
      </c>
      <c r="J691" s="159"/>
    </row>
    <row r="692" spans="1:10" ht="16.5" x14ac:dyDescent="0.35">
      <c r="A692" t="s">
        <v>320</v>
      </c>
      <c r="B692">
        <v>100</v>
      </c>
      <c r="C692">
        <v>100</v>
      </c>
      <c r="D692">
        <v>100</v>
      </c>
      <c r="E692" s="163" t="s">
        <v>1309</v>
      </c>
      <c r="J692" s="159"/>
    </row>
    <row r="693" spans="1:10" ht="16.5" x14ac:dyDescent="0.35">
      <c r="A693" t="s">
        <v>1088</v>
      </c>
      <c r="B693">
        <v>100</v>
      </c>
      <c r="C693">
        <v>100</v>
      </c>
      <c r="D693">
        <v>100</v>
      </c>
      <c r="E693" s="163" t="s">
        <v>1309</v>
      </c>
      <c r="J693" s="159"/>
    </row>
    <row r="694" spans="1:10" ht="16.5" x14ac:dyDescent="0.35">
      <c r="A694" t="s">
        <v>1169</v>
      </c>
      <c r="B694">
        <v>100</v>
      </c>
      <c r="C694">
        <v>100</v>
      </c>
      <c r="D694">
        <v>100</v>
      </c>
      <c r="E694" s="163" t="s">
        <v>1309</v>
      </c>
      <c r="J694" s="159"/>
    </row>
    <row r="695" spans="1:10" ht="16.5" x14ac:dyDescent="0.35">
      <c r="A695" t="s">
        <v>1179</v>
      </c>
      <c r="B695">
        <v>100</v>
      </c>
      <c r="C695">
        <v>100</v>
      </c>
      <c r="D695">
        <v>100</v>
      </c>
      <c r="E695" s="163" t="s">
        <v>1309</v>
      </c>
      <c r="J695" s="159"/>
    </row>
    <row r="696" spans="1:10" ht="16.5" x14ac:dyDescent="0.35">
      <c r="A696" t="s">
        <v>143</v>
      </c>
      <c r="B696">
        <v>100</v>
      </c>
      <c r="C696">
        <v>100</v>
      </c>
      <c r="D696">
        <v>100</v>
      </c>
      <c r="E696" s="163" t="s">
        <v>1309</v>
      </c>
      <c r="J696" s="159"/>
    </row>
    <row r="697" spans="1:10" ht="16.5" x14ac:dyDescent="0.35">
      <c r="A697" t="s">
        <v>1188</v>
      </c>
      <c r="B697">
        <v>100</v>
      </c>
      <c r="C697">
        <v>100</v>
      </c>
      <c r="D697">
        <v>100</v>
      </c>
      <c r="E697" s="163" t="s">
        <v>1309</v>
      </c>
      <c r="J697" s="159"/>
    </row>
    <row r="698" spans="1:10" ht="16.5" x14ac:dyDescent="0.35">
      <c r="A698" t="s">
        <v>1197</v>
      </c>
      <c r="B698">
        <v>50</v>
      </c>
      <c r="C698">
        <v>35</v>
      </c>
      <c r="D698">
        <v>25</v>
      </c>
      <c r="E698" s="163" t="s">
        <v>88</v>
      </c>
      <c r="J698" s="159"/>
    </row>
    <row r="699" spans="1:10" ht="16.5" x14ac:dyDescent="0.35">
      <c r="A699" t="s">
        <v>1185</v>
      </c>
      <c r="B699">
        <v>100</v>
      </c>
      <c r="C699">
        <v>100</v>
      </c>
      <c r="D699">
        <v>100</v>
      </c>
      <c r="E699" s="163" t="s">
        <v>1309</v>
      </c>
      <c r="J699" s="159"/>
    </row>
    <row r="700" spans="1:10" ht="16.5" x14ac:dyDescent="0.35">
      <c r="A700" t="s">
        <v>1198</v>
      </c>
      <c r="B700">
        <v>100</v>
      </c>
      <c r="C700">
        <v>100</v>
      </c>
      <c r="D700">
        <v>100</v>
      </c>
      <c r="E700" s="163" t="s">
        <v>1309</v>
      </c>
      <c r="J700" s="159"/>
    </row>
    <row r="701" spans="1:10" ht="16.5" x14ac:dyDescent="0.35">
      <c r="A701" t="s">
        <v>1193</v>
      </c>
      <c r="B701">
        <v>100</v>
      </c>
      <c r="C701">
        <v>100</v>
      </c>
      <c r="D701">
        <v>100</v>
      </c>
      <c r="E701" s="163" t="s">
        <v>1309</v>
      </c>
      <c r="J701" s="159"/>
    </row>
    <row r="702" spans="1:10" ht="16.5" x14ac:dyDescent="0.35">
      <c r="A702" t="s">
        <v>1120</v>
      </c>
      <c r="B702">
        <v>100</v>
      </c>
      <c r="C702">
        <v>100</v>
      </c>
      <c r="D702">
        <v>100</v>
      </c>
      <c r="E702" s="163" t="s">
        <v>1309</v>
      </c>
      <c r="J702" s="159"/>
    </row>
    <row r="703" spans="1:10" ht="16.5" x14ac:dyDescent="0.35">
      <c r="A703" t="s">
        <v>1199</v>
      </c>
      <c r="B703">
        <v>100</v>
      </c>
      <c r="C703">
        <v>100</v>
      </c>
      <c r="D703">
        <v>100</v>
      </c>
      <c r="E703" s="163" t="s">
        <v>1309</v>
      </c>
      <c r="J703" s="159"/>
    </row>
    <row r="704" spans="1:10" ht="16.5" x14ac:dyDescent="0.35">
      <c r="A704" t="s">
        <v>713</v>
      </c>
      <c r="B704">
        <v>100</v>
      </c>
      <c r="C704">
        <v>100</v>
      </c>
      <c r="D704">
        <v>100</v>
      </c>
      <c r="E704" s="163" t="s">
        <v>1309</v>
      </c>
      <c r="J704" s="159"/>
    </row>
    <row r="705" spans="1:10" ht="16.5" x14ac:dyDescent="0.35">
      <c r="A705" t="s">
        <v>661</v>
      </c>
      <c r="B705">
        <v>100</v>
      </c>
      <c r="C705">
        <v>100</v>
      </c>
      <c r="D705">
        <v>100</v>
      </c>
      <c r="E705" s="163" t="s">
        <v>1309</v>
      </c>
      <c r="J705" s="159"/>
    </row>
    <row r="706" spans="1:10" ht="16.5" x14ac:dyDescent="0.35">
      <c r="A706" t="s">
        <v>828</v>
      </c>
      <c r="B706">
        <v>100</v>
      </c>
      <c r="C706">
        <v>100</v>
      </c>
      <c r="D706">
        <v>100</v>
      </c>
      <c r="E706" s="163" t="s">
        <v>1309</v>
      </c>
      <c r="J706" s="159"/>
    </row>
    <row r="707" spans="1:10" ht="16.5" x14ac:dyDescent="0.35">
      <c r="A707" t="s">
        <v>591</v>
      </c>
      <c r="B707">
        <v>100</v>
      </c>
      <c r="C707">
        <v>100</v>
      </c>
      <c r="D707">
        <v>100</v>
      </c>
      <c r="E707" s="163" t="s">
        <v>1309</v>
      </c>
      <c r="J707" s="159"/>
    </row>
    <row r="708" spans="1:10" ht="16.5" x14ac:dyDescent="0.35">
      <c r="A708" t="s">
        <v>315</v>
      </c>
      <c r="B708">
        <v>50</v>
      </c>
      <c r="C708">
        <v>35</v>
      </c>
      <c r="D708">
        <v>25</v>
      </c>
      <c r="E708" s="163" t="s">
        <v>88</v>
      </c>
      <c r="J708" s="159"/>
    </row>
    <row r="709" spans="1:10" ht="16.5" x14ac:dyDescent="0.35">
      <c r="A709" t="s">
        <v>1200</v>
      </c>
      <c r="B709">
        <v>50</v>
      </c>
      <c r="C709">
        <v>35</v>
      </c>
      <c r="D709">
        <v>25</v>
      </c>
      <c r="E709" s="163" t="s">
        <v>88</v>
      </c>
      <c r="J709" s="159"/>
    </row>
    <row r="710" spans="1:10" ht="16.5" x14ac:dyDescent="0.35">
      <c r="A710" t="s">
        <v>1097</v>
      </c>
      <c r="B710">
        <v>100</v>
      </c>
      <c r="C710">
        <v>100</v>
      </c>
      <c r="D710">
        <v>100</v>
      </c>
      <c r="E710" s="163" t="s">
        <v>1309</v>
      </c>
      <c r="J710" s="159"/>
    </row>
    <row r="711" spans="1:10" ht="16.5" x14ac:dyDescent="0.35">
      <c r="A711" t="s">
        <v>1143</v>
      </c>
      <c r="B711">
        <v>50</v>
      </c>
      <c r="C711">
        <v>35</v>
      </c>
      <c r="D711">
        <v>25</v>
      </c>
      <c r="E711" s="163" t="s">
        <v>88</v>
      </c>
      <c r="J711" s="159"/>
    </row>
    <row r="712" spans="1:10" ht="16.5" x14ac:dyDescent="0.35">
      <c r="A712" t="s">
        <v>1205</v>
      </c>
      <c r="B712">
        <v>50</v>
      </c>
      <c r="C712">
        <v>35</v>
      </c>
      <c r="D712">
        <v>25</v>
      </c>
      <c r="E712" s="163" t="s">
        <v>1309</v>
      </c>
      <c r="J712" s="159"/>
    </row>
    <row r="713" spans="1:10" ht="16.5" x14ac:dyDescent="0.35">
      <c r="A713" t="s">
        <v>629</v>
      </c>
      <c r="B713">
        <v>100</v>
      </c>
      <c r="C713">
        <v>100</v>
      </c>
      <c r="D713">
        <v>100</v>
      </c>
      <c r="E713" s="163" t="s">
        <v>1309</v>
      </c>
      <c r="J713" s="159"/>
    </row>
    <row r="714" spans="1:10" ht="16.5" x14ac:dyDescent="0.35">
      <c r="A714" t="s">
        <v>567</v>
      </c>
      <c r="B714">
        <v>100</v>
      </c>
      <c r="C714">
        <v>100</v>
      </c>
      <c r="D714">
        <v>100</v>
      </c>
      <c r="E714" s="163" t="s">
        <v>1309</v>
      </c>
      <c r="J714" s="159"/>
    </row>
    <row r="715" spans="1:10" ht="16.5" x14ac:dyDescent="0.35">
      <c r="A715" t="s">
        <v>1204</v>
      </c>
      <c r="B715">
        <v>100</v>
      </c>
      <c r="C715">
        <v>100</v>
      </c>
      <c r="D715">
        <v>100</v>
      </c>
      <c r="E715" s="163" t="s">
        <v>1309</v>
      </c>
      <c r="J715" s="159"/>
    </row>
    <row r="716" spans="1:10" ht="16.5" x14ac:dyDescent="0.35">
      <c r="A716" t="s">
        <v>1208</v>
      </c>
      <c r="B716">
        <v>100</v>
      </c>
      <c r="C716">
        <v>100</v>
      </c>
      <c r="D716">
        <v>100</v>
      </c>
      <c r="E716" s="163" t="s">
        <v>1309</v>
      </c>
      <c r="J716" s="159"/>
    </row>
    <row r="717" spans="1:10" ht="16.5" x14ac:dyDescent="0.35">
      <c r="A717" t="s">
        <v>1099</v>
      </c>
      <c r="B717">
        <v>70</v>
      </c>
      <c r="C717">
        <v>45</v>
      </c>
      <c r="D717">
        <v>35</v>
      </c>
      <c r="E717" s="163" t="s">
        <v>88</v>
      </c>
      <c r="J717" s="159"/>
    </row>
    <row r="718" spans="1:10" ht="16.5" x14ac:dyDescent="0.35">
      <c r="A718" t="s">
        <v>140</v>
      </c>
      <c r="B718">
        <v>60</v>
      </c>
      <c r="C718">
        <v>40</v>
      </c>
      <c r="D718">
        <v>30</v>
      </c>
      <c r="E718" s="163" t="s">
        <v>1309</v>
      </c>
      <c r="J718" s="159"/>
    </row>
    <row r="719" spans="1:10" ht="16.5" x14ac:dyDescent="0.35">
      <c r="A719" t="s">
        <v>709</v>
      </c>
      <c r="B719">
        <v>100</v>
      </c>
      <c r="C719">
        <v>100</v>
      </c>
      <c r="D719">
        <v>100</v>
      </c>
      <c r="E719" s="163" t="s">
        <v>1309</v>
      </c>
      <c r="J719" s="159"/>
    </row>
    <row r="720" spans="1:10" ht="16.5" x14ac:dyDescent="0.35">
      <c r="A720" t="s">
        <v>1024</v>
      </c>
      <c r="B720">
        <v>100</v>
      </c>
      <c r="C720">
        <v>100</v>
      </c>
      <c r="D720">
        <v>100</v>
      </c>
      <c r="E720" s="163" t="s">
        <v>1309</v>
      </c>
      <c r="J720" s="159"/>
    </row>
    <row r="721" spans="1:10" ht="16.5" x14ac:dyDescent="0.35">
      <c r="A721" t="s">
        <v>1113</v>
      </c>
      <c r="B721">
        <v>100</v>
      </c>
      <c r="C721">
        <v>100</v>
      </c>
      <c r="D721">
        <v>100</v>
      </c>
      <c r="E721" s="163" t="s">
        <v>1309</v>
      </c>
      <c r="J721" s="159"/>
    </row>
    <row r="722" spans="1:10" ht="16.5" x14ac:dyDescent="0.35">
      <c r="A722" t="s">
        <v>942</v>
      </c>
      <c r="B722">
        <v>100</v>
      </c>
      <c r="C722">
        <v>100</v>
      </c>
      <c r="D722">
        <v>100</v>
      </c>
      <c r="E722" s="163" t="s">
        <v>1309</v>
      </c>
      <c r="J722" s="159"/>
    </row>
    <row r="723" spans="1:10" ht="16.5" x14ac:dyDescent="0.35">
      <c r="A723" t="s">
        <v>631</v>
      </c>
      <c r="B723">
        <v>50</v>
      </c>
      <c r="C723">
        <v>35</v>
      </c>
      <c r="D723">
        <v>25</v>
      </c>
      <c r="E723" s="163" t="s">
        <v>1309</v>
      </c>
      <c r="J723" s="159"/>
    </row>
    <row r="724" spans="1:10" ht="16.5" x14ac:dyDescent="0.35">
      <c r="A724" t="s">
        <v>630</v>
      </c>
      <c r="B724">
        <v>50</v>
      </c>
      <c r="C724">
        <v>35</v>
      </c>
      <c r="D724">
        <v>25</v>
      </c>
      <c r="E724" s="163" t="s">
        <v>88</v>
      </c>
      <c r="J724" s="159"/>
    </row>
    <row r="725" spans="1:10" ht="16.5" x14ac:dyDescent="0.35">
      <c r="A725" t="s">
        <v>139</v>
      </c>
      <c r="B725">
        <v>60</v>
      </c>
      <c r="C725">
        <v>40</v>
      </c>
      <c r="D725">
        <v>30</v>
      </c>
      <c r="E725" s="163" t="s">
        <v>1309</v>
      </c>
      <c r="J725" s="159"/>
    </row>
    <row r="726" spans="1:10" ht="16.5" x14ac:dyDescent="0.35">
      <c r="A726" t="s">
        <v>1102</v>
      </c>
      <c r="B726">
        <v>100</v>
      </c>
      <c r="C726">
        <v>100</v>
      </c>
      <c r="D726">
        <v>100</v>
      </c>
      <c r="E726" s="163" t="s">
        <v>1309</v>
      </c>
      <c r="J726" s="159"/>
    </row>
    <row r="727" spans="1:10" ht="16.5" x14ac:dyDescent="0.35">
      <c r="A727" t="s">
        <v>1170</v>
      </c>
      <c r="B727">
        <v>100</v>
      </c>
      <c r="C727">
        <v>100</v>
      </c>
      <c r="D727">
        <v>100</v>
      </c>
      <c r="E727" s="163" t="s">
        <v>1309</v>
      </c>
      <c r="J727" s="159"/>
    </row>
    <row r="728" spans="1:10" ht="16.5" x14ac:dyDescent="0.35">
      <c r="A728" t="s">
        <v>1227</v>
      </c>
      <c r="B728">
        <v>100</v>
      </c>
      <c r="C728">
        <v>100</v>
      </c>
      <c r="D728">
        <v>100</v>
      </c>
      <c r="E728" s="163" t="s">
        <v>1309</v>
      </c>
      <c r="J728" s="159"/>
    </row>
    <row r="729" spans="1:10" ht="16.5" x14ac:dyDescent="0.35">
      <c r="A729" t="s">
        <v>760</v>
      </c>
      <c r="B729">
        <v>50</v>
      </c>
      <c r="C729">
        <v>35</v>
      </c>
      <c r="D729">
        <v>25</v>
      </c>
      <c r="E729" s="163" t="s">
        <v>88</v>
      </c>
      <c r="J729" s="159"/>
    </row>
    <row r="730" spans="1:10" ht="16.5" x14ac:dyDescent="0.35">
      <c r="A730" t="s">
        <v>1221</v>
      </c>
      <c r="B730">
        <v>100</v>
      </c>
      <c r="C730">
        <v>100</v>
      </c>
      <c r="D730">
        <v>100</v>
      </c>
      <c r="E730" s="163" t="s">
        <v>1309</v>
      </c>
      <c r="J730" s="159"/>
    </row>
    <row r="731" spans="1:10" ht="16.5" x14ac:dyDescent="0.35">
      <c r="A731" t="s">
        <v>1222</v>
      </c>
      <c r="B731">
        <v>50</v>
      </c>
      <c r="C731">
        <v>35</v>
      </c>
      <c r="D731">
        <v>25</v>
      </c>
      <c r="E731" s="163" t="s">
        <v>88</v>
      </c>
      <c r="J731" s="159"/>
    </row>
    <row r="732" spans="1:10" ht="16.5" x14ac:dyDescent="0.35">
      <c r="A732" t="s">
        <v>1228</v>
      </c>
      <c r="B732">
        <v>100</v>
      </c>
      <c r="C732">
        <v>100</v>
      </c>
      <c r="D732">
        <v>100</v>
      </c>
      <c r="E732" s="163" t="s">
        <v>1309</v>
      </c>
      <c r="J732" s="159"/>
    </row>
    <row r="733" spans="1:10" ht="16.5" x14ac:dyDescent="0.35">
      <c r="A733" t="s">
        <v>916</v>
      </c>
      <c r="B733">
        <v>90</v>
      </c>
      <c r="C733">
        <v>55</v>
      </c>
      <c r="D733">
        <v>45</v>
      </c>
      <c r="E733" s="163" t="s">
        <v>1309</v>
      </c>
      <c r="J733" s="159"/>
    </row>
    <row r="734" spans="1:10" ht="16.5" x14ac:dyDescent="0.35">
      <c r="A734" t="s">
        <v>1215</v>
      </c>
      <c r="B734">
        <v>100</v>
      </c>
      <c r="C734">
        <v>100</v>
      </c>
      <c r="D734">
        <v>100</v>
      </c>
      <c r="E734" s="163" t="s">
        <v>1309</v>
      </c>
      <c r="J734" s="159"/>
    </row>
    <row r="735" spans="1:10" ht="16.5" x14ac:dyDescent="0.35">
      <c r="A735" t="s">
        <v>583</v>
      </c>
      <c r="B735">
        <v>100</v>
      </c>
      <c r="C735">
        <v>100</v>
      </c>
      <c r="D735">
        <v>100</v>
      </c>
      <c r="E735" s="163" t="s">
        <v>1309</v>
      </c>
      <c r="J735" s="159"/>
    </row>
    <row r="736" spans="1:10" ht="16.5" x14ac:dyDescent="0.35">
      <c r="A736" t="s">
        <v>301</v>
      </c>
      <c r="B736">
        <v>90</v>
      </c>
      <c r="C736">
        <v>55</v>
      </c>
      <c r="D736">
        <v>45</v>
      </c>
      <c r="E736" s="163" t="s">
        <v>1309</v>
      </c>
      <c r="J736" s="159"/>
    </row>
    <row r="737" spans="1:10" ht="16.5" x14ac:dyDescent="0.35">
      <c r="A737" t="s">
        <v>889</v>
      </c>
      <c r="B737">
        <v>70</v>
      </c>
      <c r="C737">
        <v>45</v>
      </c>
      <c r="D737">
        <v>35</v>
      </c>
      <c r="E737" s="163" t="s">
        <v>88</v>
      </c>
      <c r="J737" s="159"/>
    </row>
    <row r="738" spans="1:10" ht="16.5" x14ac:dyDescent="0.35">
      <c r="A738" t="s">
        <v>1196</v>
      </c>
      <c r="B738">
        <v>100</v>
      </c>
      <c r="C738">
        <v>100</v>
      </c>
      <c r="D738">
        <v>100</v>
      </c>
      <c r="E738" s="163" t="s">
        <v>1309</v>
      </c>
      <c r="J738" s="159"/>
    </row>
    <row r="739" spans="1:10" ht="16.5" x14ac:dyDescent="0.35">
      <c r="A739" t="s">
        <v>1272</v>
      </c>
      <c r="B739">
        <v>100</v>
      </c>
      <c r="C739">
        <v>100</v>
      </c>
      <c r="D739">
        <v>100</v>
      </c>
      <c r="E739" s="163" t="s">
        <v>1309</v>
      </c>
      <c r="J739" s="159"/>
    </row>
    <row r="740" spans="1:10" ht="16.5" x14ac:dyDescent="0.35">
      <c r="A740" t="s">
        <v>348</v>
      </c>
      <c r="B740">
        <v>50</v>
      </c>
      <c r="C740">
        <v>35</v>
      </c>
      <c r="D740">
        <v>25</v>
      </c>
      <c r="E740" s="163" t="s">
        <v>88</v>
      </c>
      <c r="J740" s="159"/>
    </row>
    <row r="741" spans="1:10" ht="16.5" x14ac:dyDescent="0.35">
      <c r="A741" t="s">
        <v>981</v>
      </c>
      <c r="B741">
        <v>100</v>
      </c>
      <c r="C741">
        <v>100</v>
      </c>
      <c r="D741">
        <v>100</v>
      </c>
      <c r="E741" s="163" t="s">
        <v>1309</v>
      </c>
      <c r="J741" s="159"/>
    </row>
    <row r="742" spans="1:10" ht="16.5" x14ac:dyDescent="0.35">
      <c r="A742" t="s">
        <v>402</v>
      </c>
      <c r="B742">
        <v>100</v>
      </c>
      <c r="C742">
        <v>100</v>
      </c>
      <c r="D742">
        <v>100</v>
      </c>
      <c r="E742" s="163" t="s">
        <v>1309</v>
      </c>
      <c r="J742" s="159"/>
    </row>
    <row r="743" spans="1:10" ht="16.5" x14ac:dyDescent="0.35">
      <c r="A743" t="s">
        <v>1123</v>
      </c>
      <c r="B743">
        <v>50</v>
      </c>
      <c r="C743">
        <v>35</v>
      </c>
      <c r="D743">
        <v>25</v>
      </c>
      <c r="E743" s="163" t="s">
        <v>88</v>
      </c>
      <c r="J743" s="159"/>
    </row>
    <row r="744" spans="1:10" ht="16.5" x14ac:dyDescent="0.35">
      <c r="A744" t="s">
        <v>574</v>
      </c>
      <c r="B744">
        <v>50</v>
      </c>
      <c r="C744">
        <v>35</v>
      </c>
      <c r="D744">
        <v>25</v>
      </c>
      <c r="E744" s="163" t="s">
        <v>88</v>
      </c>
      <c r="J744" s="159"/>
    </row>
    <row r="745" spans="1:10" ht="16.5" x14ac:dyDescent="0.35">
      <c r="A745" t="s">
        <v>1106</v>
      </c>
      <c r="B745">
        <v>100</v>
      </c>
      <c r="C745">
        <v>100</v>
      </c>
      <c r="D745">
        <v>100</v>
      </c>
      <c r="E745" s="163" t="s">
        <v>1309</v>
      </c>
      <c r="J745" s="159"/>
    </row>
    <row r="746" spans="1:10" ht="16.5" x14ac:dyDescent="0.35">
      <c r="A746" t="s">
        <v>1162</v>
      </c>
      <c r="B746">
        <v>100</v>
      </c>
      <c r="C746">
        <v>100</v>
      </c>
      <c r="D746">
        <v>100</v>
      </c>
      <c r="E746" s="163" t="s">
        <v>1309</v>
      </c>
      <c r="J746" s="159"/>
    </row>
    <row r="747" spans="1:10" ht="16.5" x14ac:dyDescent="0.35">
      <c r="A747" t="s">
        <v>1264</v>
      </c>
      <c r="B747">
        <v>100</v>
      </c>
      <c r="C747">
        <v>100</v>
      </c>
      <c r="D747">
        <v>100</v>
      </c>
      <c r="E747" s="163" t="s">
        <v>1309</v>
      </c>
      <c r="J747" s="159"/>
    </row>
    <row r="748" spans="1:10" ht="16.5" x14ac:dyDescent="0.35">
      <c r="A748" t="s">
        <v>327</v>
      </c>
      <c r="B748">
        <v>100</v>
      </c>
      <c r="C748">
        <v>100</v>
      </c>
      <c r="D748">
        <v>100</v>
      </c>
      <c r="E748" s="163" t="s">
        <v>1309</v>
      </c>
      <c r="J748" s="159"/>
    </row>
    <row r="749" spans="1:10" ht="16.5" x14ac:dyDescent="0.35">
      <c r="A749" t="s">
        <v>1239</v>
      </c>
      <c r="B749">
        <v>100</v>
      </c>
      <c r="C749">
        <v>100</v>
      </c>
      <c r="D749">
        <v>100</v>
      </c>
      <c r="E749" s="163" t="s">
        <v>1309</v>
      </c>
      <c r="J749" s="159"/>
    </row>
    <row r="750" spans="1:10" ht="16.5" x14ac:dyDescent="0.35">
      <c r="A750" t="s">
        <v>152</v>
      </c>
      <c r="B750">
        <v>100</v>
      </c>
      <c r="C750">
        <v>100</v>
      </c>
      <c r="D750">
        <v>100</v>
      </c>
      <c r="E750" s="163" t="s">
        <v>1309</v>
      </c>
      <c r="J750" s="159"/>
    </row>
    <row r="751" spans="1:10" ht="16.5" x14ac:dyDescent="0.35">
      <c r="A751" t="s">
        <v>636</v>
      </c>
      <c r="B751">
        <v>100</v>
      </c>
      <c r="C751">
        <v>100</v>
      </c>
      <c r="D751">
        <v>100</v>
      </c>
      <c r="E751" s="163" t="s">
        <v>1309</v>
      </c>
      <c r="J751" s="159"/>
    </row>
    <row r="752" spans="1:10" ht="16.5" x14ac:dyDescent="0.35">
      <c r="A752" t="s">
        <v>293</v>
      </c>
      <c r="B752">
        <v>100</v>
      </c>
      <c r="C752">
        <v>100</v>
      </c>
      <c r="D752">
        <v>100</v>
      </c>
      <c r="E752" s="163" t="s">
        <v>1309</v>
      </c>
      <c r="J752" s="159"/>
    </row>
    <row r="753" spans="1:10" ht="16.5" x14ac:dyDescent="0.35">
      <c r="A753" t="s">
        <v>1246</v>
      </c>
      <c r="B753">
        <v>100</v>
      </c>
      <c r="C753">
        <v>100</v>
      </c>
      <c r="D753">
        <v>100</v>
      </c>
      <c r="E753" s="163" t="s">
        <v>1309</v>
      </c>
      <c r="J753" s="159"/>
    </row>
    <row r="754" spans="1:10" ht="16.5" x14ac:dyDescent="0.35">
      <c r="A754" t="s">
        <v>387</v>
      </c>
      <c r="B754">
        <v>90</v>
      </c>
      <c r="C754">
        <v>55</v>
      </c>
      <c r="D754">
        <v>45</v>
      </c>
      <c r="E754" s="163" t="s">
        <v>1309</v>
      </c>
      <c r="J754" s="159"/>
    </row>
    <row r="755" spans="1:10" ht="16.5" x14ac:dyDescent="0.35">
      <c r="A755" t="s">
        <v>1233</v>
      </c>
      <c r="B755">
        <v>100</v>
      </c>
      <c r="C755">
        <v>100</v>
      </c>
      <c r="D755">
        <v>100</v>
      </c>
      <c r="E755" s="163" t="s">
        <v>1309</v>
      </c>
      <c r="J755" s="159"/>
    </row>
    <row r="756" spans="1:10" ht="16.5" x14ac:dyDescent="0.35">
      <c r="A756" t="s">
        <v>207</v>
      </c>
      <c r="B756">
        <v>100</v>
      </c>
      <c r="C756">
        <v>100</v>
      </c>
      <c r="D756">
        <v>100</v>
      </c>
      <c r="E756" s="163" t="s">
        <v>1309</v>
      </c>
      <c r="J756" s="159"/>
    </row>
    <row r="757" spans="1:10" ht="16.5" x14ac:dyDescent="0.35">
      <c r="A757" t="s">
        <v>482</v>
      </c>
      <c r="B757">
        <v>100</v>
      </c>
      <c r="C757">
        <v>100</v>
      </c>
      <c r="D757">
        <v>100</v>
      </c>
      <c r="E757" s="163" t="s">
        <v>1309</v>
      </c>
      <c r="J757" s="159"/>
    </row>
    <row r="758" spans="1:10" ht="16.5" x14ac:dyDescent="0.35">
      <c r="A758" t="s">
        <v>656</v>
      </c>
      <c r="B758">
        <v>100</v>
      </c>
      <c r="C758">
        <v>100</v>
      </c>
      <c r="D758">
        <v>100</v>
      </c>
      <c r="E758" s="163" t="s">
        <v>1309</v>
      </c>
      <c r="J758" s="159"/>
    </row>
    <row r="759" spans="1:10" ht="16.5" x14ac:dyDescent="0.35">
      <c r="A759" t="s">
        <v>1235</v>
      </c>
      <c r="B759">
        <v>100</v>
      </c>
      <c r="C759">
        <v>100</v>
      </c>
      <c r="D759">
        <v>100</v>
      </c>
      <c r="E759" s="163" t="s">
        <v>1309</v>
      </c>
      <c r="J759" s="159"/>
    </row>
    <row r="760" spans="1:10" ht="16.5" x14ac:dyDescent="0.35">
      <c r="A760" t="s">
        <v>1232</v>
      </c>
      <c r="B760">
        <v>100</v>
      </c>
      <c r="C760">
        <v>100</v>
      </c>
      <c r="D760">
        <v>100</v>
      </c>
      <c r="E760" s="163" t="s">
        <v>1309</v>
      </c>
      <c r="J760" s="159"/>
    </row>
    <row r="761" spans="1:10" ht="16.5" x14ac:dyDescent="0.35">
      <c r="A761" t="s">
        <v>1257</v>
      </c>
      <c r="B761">
        <v>100</v>
      </c>
      <c r="C761">
        <v>100</v>
      </c>
      <c r="D761">
        <v>100</v>
      </c>
      <c r="E761" s="163" t="s">
        <v>1309</v>
      </c>
      <c r="J761" s="159"/>
    </row>
    <row r="762" spans="1:10" ht="16.5" x14ac:dyDescent="0.35">
      <c r="A762" t="s">
        <v>1267</v>
      </c>
      <c r="B762">
        <v>50</v>
      </c>
      <c r="C762">
        <v>35</v>
      </c>
      <c r="D762">
        <v>25</v>
      </c>
      <c r="E762" s="163" t="s">
        <v>88</v>
      </c>
      <c r="J762" s="159"/>
    </row>
    <row r="763" spans="1:10" ht="16.5" x14ac:dyDescent="0.35">
      <c r="A763" t="s">
        <v>1023</v>
      </c>
      <c r="B763">
        <v>100</v>
      </c>
      <c r="C763">
        <v>100</v>
      </c>
      <c r="D763">
        <v>100</v>
      </c>
      <c r="E763" s="163" t="s">
        <v>1309</v>
      </c>
      <c r="J763" s="159"/>
    </row>
    <row r="764" spans="1:10" ht="16.5" x14ac:dyDescent="0.35">
      <c r="A764" t="s">
        <v>432</v>
      </c>
      <c r="B764">
        <v>100</v>
      </c>
      <c r="C764">
        <v>100</v>
      </c>
      <c r="D764">
        <v>100</v>
      </c>
      <c r="E764" s="163" t="s">
        <v>1309</v>
      </c>
      <c r="J764" s="159"/>
    </row>
    <row r="765" spans="1:10" ht="16.5" x14ac:dyDescent="0.35">
      <c r="A765" t="s">
        <v>980</v>
      </c>
      <c r="B765">
        <v>100</v>
      </c>
      <c r="C765">
        <v>100</v>
      </c>
      <c r="D765">
        <v>100</v>
      </c>
      <c r="E765" s="163" t="s">
        <v>1309</v>
      </c>
      <c r="J765" s="159"/>
    </row>
    <row r="766" spans="1:10" ht="16.5" x14ac:dyDescent="0.35">
      <c r="A766" t="s">
        <v>89</v>
      </c>
      <c r="B766">
        <v>100</v>
      </c>
      <c r="C766">
        <v>100</v>
      </c>
      <c r="D766">
        <v>100</v>
      </c>
      <c r="E766" s="163" t="s">
        <v>1309</v>
      </c>
      <c r="J766" s="159"/>
    </row>
    <row r="767" spans="1:10" ht="16.5" x14ac:dyDescent="0.35">
      <c r="A767" t="s">
        <v>770</v>
      </c>
      <c r="B767">
        <v>100</v>
      </c>
      <c r="C767">
        <v>100</v>
      </c>
      <c r="D767">
        <v>100</v>
      </c>
      <c r="E767" s="163" t="s">
        <v>1309</v>
      </c>
      <c r="J767" s="159"/>
    </row>
    <row r="768" spans="1:10" ht="16.5" x14ac:dyDescent="0.35">
      <c r="A768" t="s">
        <v>1177</v>
      </c>
      <c r="B768">
        <v>100</v>
      </c>
      <c r="C768">
        <v>100</v>
      </c>
      <c r="D768">
        <v>100</v>
      </c>
      <c r="E768" s="163" t="s">
        <v>1309</v>
      </c>
      <c r="J768" s="159"/>
    </row>
    <row r="769" spans="1:10" ht="16.5" x14ac:dyDescent="0.35">
      <c r="A769" t="s">
        <v>1214</v>
      </c>
      <c r="B769">
        <v>100</v>
      </c>
      <c r="C769">
        <v>100</v>
      </c>
      <c r="D769">
        <v>100</v>
      </c>
      <c r="E769" s="163" t="s">
        <v>1309</v>
      </c>
      <c r="J769" s="159"/>
    </row>
    <row r="770" spans="1:10" ht="16.5" x14ac:dyDescent="0.35">
      <c r="A770" t="s">
        <v>357</v>
      </c>
      <c r="B770">
        <v>50</v>
      </c>
      <c r="C770">
        <v>40</v>
      </c>
      <c r="D770">
        <v>30</v>
      </c>
      <c r="E770" s="163" t="s">
        <v>88</v>
      </c>
      <c r="J770" s="159"/>
    </row>
    <row r="771" spans="1:10" ht="16.5" x14ac:dyDescent="0.35">
      <c r="A771" t="s">
        <v>891</v>
      </c>
      <c r="B771">
        <v>50</v>
      </c>
      <c r="C771">
        <v>40</v>
      </c>
      <c r="D771">
        <v>30</v>
      </c>
      <c r="E771" s="163" t="s">
        <v>1309</v>
      </c>
      <c r="J771" s="159"/>
    </row>
    <row r="772" spans="1:10" ht="16.5" x14ac:dyDescent="0.35">
      <c r="A772" t="s">
        <v>1266</v>
      </c>
      <c r="B772">
        <v>100</v>
      </c>
      <c r="C772">
        <v>100</v>
      </c>
      <c r="D772">
        <v>100</v>
      </c>
      <c r="E772" s="163" t="s">
        <v>1309</v>
      </c>
      <c r="J772" s="159"/>
    </row>
    <row r="773" spans="1:10" ht="16.5" x14ac:dyDescent="0.35">
      <c r="A773" t="s">
        <v>1251</v>
      </c>
      <c r="B773">
        <v>100</v>
      </c>
      <c r="C773">
        <v>100</v>
      </c>
      <c r="D773">
        <v>100</v>
      </c>
      <c r="E773" s="163" t="s">
        <v>1309</v>
      </c>
      <c r="J773" s="159"/>
    </row>
    <row r="774" spans="1:10" ht="16.5" x14ac:dyDescent="0.35">
      <c r="A774" t="s">
        <v>1065</v>
      </c>
      <c r="B774">
        <v>100</v>
      </c>
      <c r="C774">
        <v>100</v>
      </c>
      <c r="D774">
        <v>100</v>
      </c>
      <c r="E774" s="163" t="s">
        <v>1309</v>
      </c>
      <c r="J774" s="159"/>
    </row>
    <row r="775" spans="1:10" ht="16.5" x14ac:dyDescent="0.35">
      <c r="A775" t="s">
        <v>1186</v>
      </c>
      <c r="B775">
        <v>100</v>
      </c>
      <c r="C775">
        <v>100</v>
      </c>
      <c r="D775">
        <v>100</v>
      </c>
      <c r="E775" s="163" t="s">
        <v>1309</v>
      </c>
      <c r="J775" s="159"/>
    </row>
    <row r="776" spans="1:10" ht="16.5" x14ac:dyDescent="0.35">
      <c r="A776" t="s">
        <v>539</v>
      </c>
      <c r="B776">
        <v>60</v>
      </c>
      <c r="C776">
        <v>40</v>
      </c>
      <c r="D776">
        <v>30</v>
      </c>
      <c r="E776" s="163" t="s">
        <v>1309</v>
      </c>
      <c r="J776" s="159"/>
    </row>
    <row r="777" spans="1:10" ht="16.5" x14ac:dyDescent="0.35">
      <c r="A777" t="s">
        <v>1242</v>
      </c>
      <c r="B777">
        <v>50</v>
      </c>
      <c r="C777">
        <v>35</v>
      </c>
      <c r="D777">
        <v>25</v>
      </c>
      <c r="E777" s="163" t="s">
        <v>1309</v>
      </c>
      <c r="J777" s="159"/>
    </row>
    <row r="778" spans="1:10" ht="16.5" x14ac:dyDescent="0.35">
      <c r="A778" t="s">
        <v>1261</v>
      </c>
      <c r="B778">
        <v>100</v>
      </c>
      <c r="C778">
        <v>100</v>
      </c>
      <c r="D778">
        <v>100</v>
      </c>
      <c r="E778" s="163" t="s">
        <v>1309</v>
      </c>
      <c r="J778" s="159"/>
    </row>
    <row r="779" spans="1:10" ht="16.5" x14ac:dyDescent="0.35">
      <c r="A779" t="s">
        <v>284</v>
      </c>
      <c r="B779">
        <v>100</v>
      </c>
      <c r="C779">
        <v>100</v>
      </c>
      <c r="D779">
        <v>100</v>
      </c>
      <c r="E779" s="163" t="s">
        <v>1309</v>
      </c>
      <c r="J779" s="159"/>
    </row>
    <row r="780" spans="1:10" ht="16.5" x14ac:dyDescent="0.35">
      <c r="A780" t="s">
        <v>1216</v>
      </c>
      <c r="B780">
        <v>100</v>
      </c>
      <c r="C780">
        <v>100</v>
      </c>
      <c r="D780">
        <v>100</v>
      </c>
      <c r="E780" s="163" t="s">
        <v>1309</v>
      </c>
      <c r="J780" s="159"/>
    </row>
    <row r="781" spans="1:10" ht="16.5" x14ac:dyDescent="0.35">
      <c r="A781" t="s">
        <v>1254</v>
      </c>
      <c r="B781">
        <v>100</v>
      </c>
      <c r="C781">
        <v>100</v>
      </c>
      <c r="D781">
        <v>100</v>
      </c>
      <c r="E781" s="163" t="s">
        <v>1309</v>
      </c>
      <c r="J781" s="159"/>
    </row>
    <row r="782" spans="1:10" ht="16.5" x14ac:dyDescent="0.35">
      <c r="A782" t="s">
        <v>1206</v>
      </c>
      <c r="B782">
        <v>100</v>
      </c>
      <c r="C782">
        <v>100</v>
      </c>
      <c r="D782">
        <v>100</v>
      </c>
      <c r="E782" s="163" t="s">
        <v>1309</v>
      </c>
      <c r="J782" s="159"/>
    </row>
    <row r="783" spans="1:10" ht="16.5" x14ac:dyDescent="0.35">
      <c r="A783" t="s">
        <v>1194</v>
      </c>
      <c r="B783">
        <v>100</v>
      </c>
      <c r="C783">
        <v>100</v>
      </c>
      <c r="D783">
        <v>100</v>
      </c>
      <c r="E783" s="163" t="s">
        <v>1309</v>
      </c>
      <c r="J783" s="159"/>
    </row>
    <row r="784" spans="1:10" ht="16.5" x14ac:dyDescent="0.35">
      <c r="A784" t="s">
        <v>1249</v>
      </c>
      <c r="B784">
        <v>100</v>
      </c>
      <c r="C784">
        <v>100</v>
      </c>
      <c r="D784">
        <v>100</v>
      </c>
      <c r="E784" s="163" t="s">
        <v>1309</v>
      </c>
      <c r="J784" s="159"/>
    </row>
    <row r="785" spans="1:10" ht="16.5" x14ac:dyDescent="0.35">
      <c r="A785" t="s">
        <v>1248</v>
      </c>
      <c r="B785">
        <v>100</v>
      </c>
      <c r="C785">
        <v>100</v>
      </c>
      <c r="D785">
        <v>100</v>
      </c>
      <c r="E785" s="163" t="s">
        <v>1309</v>
      </c>
      <c r="J785" s="159"/>
    </row>
    <row r="786" spans="1:10" ht="16.5" x14ac:dyDescent="0.35">
      <c r="A786" t="s">
        <v>1236</v>
      </c>
      <c r="B786">
        <v>50</v>
      </c>
      <c r="C786">
        <v>35</v>
      </c>
      <c r="D786">
        <v>25</v>
      </c>
      <c r="E786" s="163" t="s">
        <v>1309</v>
      </c>
      <c r="J786" s="159"/>
    </row>
    <row r="787" spans="1:10" ht="16.5" x14ac:dyDescent="0.35">
      <c r="A787" t="s">
        <v>1191</v>
      </c>
      <c r="B787">
        <v>100</v>
      </c>
      <c r="C787">
        <v>100</v>
      </c>
      <c r="D787">
        <v>100</v>
      </c>
      <c r="E787" s="163" t="s">
        <v>1309</v>
      </c>
      <c r="J787" s="159"/>
    </row>
    <row r="788" spans="1:10" ht="16.5" x14ac:dyDescent="0.35">
      <c r="A788" t="s">
        <v>1192</v>
      </c>
      <c r="B788">
        <v>100</v>
      </c>
      <c r="C788">
        <v>100</v>
      </c>
      <c r="D788">
        <v>100</v>
      </c>
      <c r="E788" s="163" t="s">
        <v>1309</v>
      </c>
      <c r="J788" s="159"/>
    </row>
    <row r="789" spans="1:10" ht="16.5" x14ac:dyDescent="0.35">
      <c r="A789" t="s">
        <v>1030</v>
      </c>
      <c r="B789">
        <v>60</v>
      </c>
      <c r="C789">
        <v>40</v>
      </c>
      <c r="D789">
        <v>30</v>
      </c>
      <c r="E789" s="163" t="s">
        <v>88</v>
      </c>
      <c r="J789" s="159"/>
    </row>
    <row r="790" spans="1:10" ht="16.5" x14ac:dyDescent="0.35">
      <c r="A790" t="s">
        <v>885</v>
      </c>
      <c r="B790">
        <v>100</v>
      </c>
      <c r="C790">
        <v>100</v>
      </c>
      <c r="D790">
        <v>100</v>
      </c>
      <c r="E790" s="163" t="s">
        <v>1309</v>
      </c>
      <c r="J790" s="159"/>
    </row>
    <row r="791" spans="1:10" ht="16.5" x14ac:dyDescent="0.35">
      <c r="A791" t="s">
        <v>1231</v>
      </c>
      <c r="B791">
        <v>100</v>
      </c>
      <c r="C791">
        <v>100</v>
      </c>
      <c r="D791">
        <v>100</v>
      </c>
      <c r="E791" s="163" t="s">
        <v>1309</v>
      </c>
      <c r="J791" s="159"/>
    </row>
    <row r="792" spans="1:10" ht="16.5" x14ac:dyDescent="0.35">
      <c r="A792" t="s">
        <v>411</v>
      </c>
      <c r="B792">
        <v>70</v>
      </c>
      <c r="C792">
        <v>45</v>
      </c>
      <c r="D792">
        <v>35</v>
      </c>
      <c r="E792" s="163" t="s">
        <v>1309</v>
      </c>
      <c r="J792" s="159"/>
    </row>
    <row r="793" spans="1:10" ht="16.5" x14ac:dyDescent="0.35">
      <c r="A793" t="s">
        <v>890</v>
      </c>
      <c r="B793">
        <v>50</v>
      </c>
      <c r="C793">
        <v>35</v>
      </c>
      <c r="D793">
        <v>25</v>
      </c>
      <c r="E793" s="163" t="s">
        <v>1309</v>
      </c>
      <c r="J793" s="159"/>
    </row>
    <row r="794" spans="1:10" ht="16.5" x14ac:dyDescent="0.35">
      <c r="A794" t="s">
        <v>718</v>
      </c>
      <c r="B794">
        <v>50</v>
      </c>
      <c r="C794">
        <v>35</v>
      </c>
      <c r="D794">
        <v>25</v>
      </c>
      <c r="E794" s="163" t="s">
        <v>88</v>
      </c>
      <c r="J794" s="159"/>
    </row>
    <row r="795" spans="1:10" ht="16.5" x14ac:dyDescent="0.35">
      <c r="A795" t="s">
        <v>147</v>
      </c>
      <c r="B795">
        <v>50</v>
      </c>
      <c r="C795">
        <v>35</v>
      </c>
      <c r="D795">
        <v>25</v>
      </c>
      <c r="E795" s="163" t="s">
        <v>88</v>
      </c>
      <c r="J795" s="159"/>
    </row>
    <row r="796" spans="1:10" ht="16.5" x14ac:dyDescent="0.35">
      <c r="A796" t="s">
        <v>1025</v>
      </c>
      <c r="B796">
        <v>100</v>
      </c>
      <c r="C796">
        <v>100</v>
      </c>
      <c r="D796">
        <v>100</v>
      </c>
      <c r="E796" s="163" t="s">
        <v>1309</v>
      </c>
      <c r="J796" s="159"/>
    </row>
    <row r="797" spans="1:10" ht="16.5" x14ac:dyDescent="0.35">
      <c r="A797" t="s">
        <v>392</v>
      </c>
      <c r="B797">
        <v>100</v>
      </c>
      <c r="C797">
        <v>100</v>
      </c>
      <c r="D797">
        <v>100</v>
      </c>
      <c r="E797" s="163" t="s">
        <v>1309</v>
      </c>
      <c r="J797" s="159"/>
    </row>
    <row r="798" spans="1:10" ht="16.5" x14ac:dyDescent="0.35">
      <c r="A798" t="s">
        <v>1263</v>
      </c>
      <c r="B798">
        <v>100</v>
      </c>
      <c r="C798">
        <v>100</v>
      </c>
      <c r="D798">
        <v>100</v>
      </c>
      <c r="E798" s="163" t="s">
        <v>1309</v>
      </c>
      <c r="J798" s="159"/>
    </row>
    <row r="799" spans="1:10" ht="16.5" x14ac:dyDescent="0.35">
      <c r="A799" t="s">
        <v>1212</v>
      </c>
      <c r="B799">
        <v>100</v>
      </c>
      <c r="C799">
        <v>100</v>
      </c>
      <c r="D799">
        <v>100</v>
      </c>
      <c r="E799" s="163" t="s">
        <v>1309</v>
      </c>
      <c r="J799" s="159"/>
    </row>
    <row r="800" spans="1:10" ht="16.5" x14ac:dyDescent="0.35">
      <c r="A800" t="s">
        <v>1087</v>
      </c>
      <c r="B800">
        <v>100</v>
      </c>
      <c r="C800">
        <v>100</v>
      </c>
      <c r="D800">
        <v>100</v>
      </c>
      <c r="E800" s="163" t="s">
        <v>1309</v>
      </c>
      <c r="J800" s="159"/>
    </row>
    <row r="801" spans="1:10" ht="16.5" x14ac:dyDescent="0.35">
      <c r="A801" t="s">
        <v>1274</v>
      </c>
      <c r="B801">
        <v>100</v>
      </c>
      <c r="C801">
        <v>100</v>
      </c>
      <c r="D801">
        <v>100</v>
      </c>
      <c r="E801" s="163" t="s">
        <v>1309</v>
      </c>
      <c r="J801" s="159"/>
    </row>
    <row r="802" spans="1:10" ht="16.5" x14ac:dyDescent="0.35">
      <c r="A802" t="s">
        <v>1085</v>
      </c>
      <c r="B802">
        <v>100</v>
      </c>
      <c r="C802">
        <v>100</v>
      </c>
      <c r="D802">
        <v>100</v>
      </c>
      <c r="E802" s="163" t="s">
        <v>1309</v>
      </c>
      <c r="J802" s="159"/>
    </row>
    <row r="803" spans="1:10" ht="16.5" x14ac:dyDescent="0.35">
      <c r="A803" t="s">
        <v>1217</v>
      </c>
      <c r="B803">
        <v>100</v>
      </c>
      <c r="C803">
        <v>100</v>
      </c>
      <c r="D803">
        <v>100</v>
      </c>
      <c r="E803" s="163" t="s">
        <v>1309</v>
      </c>
      <c r="J803" s="159"/>
    </row>
    <row r="804" spans="1:10" ht="16.5" x14ac:dyDescent="0.35">
      <c r="A804" t="s">
        <v>1255</v>
      </c>
      <c r="B804">
        <v>100</v>
      </c>
      <c r="C804">
        <v>100</v>
      </c>
      <c r="D804">
        <v>100</v>
      </c>
      <c r="E804" s="163" t="s">
        <v>1309</v>
      </c>
      <c r="J804" s="159"/>
    </row>
    <row r="805" spans="1:10" ht="16.5" x14ac:dyDescent="0.35">
      <c r="A805" t="s">
        <v>1280</v>
      </c>
      <c r="B805">
        <v>100</v>
      </c>
      <c r="C805">
        <v>100</v>
      </c>
      <c r="D805">
        <v>100</v>
      </c>
      <c r="E805" s="163" t="s">
        <v>1309</v>
      </c>
      <c r="J805" s="159"/>
    </row>
    <row r="806" spans="1:10" ht="16.5" x14ac:dyDescent="0.35">
      <c r="A806" t="s">
        <v>1273</v>
      </c>
      <c r="B806">
        <v>100</v>
      </c>
      <c r="C806">
        <v>100</v>
      </c>
      <c r="D806">
        <v>100</v>
      </c>
      <c r="E806" s="163" t="s">
        <v>1309</v>
      </c>
      <c r="J806" s="159"/>
    </row>
    <row r="807" spans="1:10" ht="16.5" x14ac:dyDescent="0.35">
      <c r="A807" t="s">
        <v>1276</v>
      </c>
      <c r="B807">
        <v>100</v>
      </c>
      <c r="C807">
        <v>100</v>
      </c>
      <c r="D807">
        <v>100</v>
      </c>
      <c r="E807" s="163" t="s">
        <v>1309</v>
      </c>
      <c r="J807" s="159"/>
    </row>
    <row r="808" spans="1:10" ht="16.5" x14ac:dyDescent="0.35">
      <c r="A808" t="s">
        <v>1258</v>
      </c>
      <c r="B808">
        <v>100</v>
      </c>
      <c r="C808">
        <v>100</v>
      </c>
      <c r="D808">
        <v>100</v>
      </c>
      <c r="E808" s="163" t="s">
        <v>1309</v>
      </c>
      <c r="J808" s="159"/>
    </row>
    <row r="809" spans="1:10" ht="16.5" x14ac:dyDescent="0.35">
      <c r="A809" t="s">
        <v>560</v>
      </c>
      <c r="B809">
        <v>100</v>
      </c>
      <c r="C809">
        <v>100</v>
      </c>
      <c r="D809">
        <v>100</v>
      </c>
      <c r="E809" s="163" t="s">
        <v>1309</v>
      </c>
      <c r="J809" s="159"/>
    </row>
    <row r="810" spans="1:10" ht="16.5" x14ac:dyDescent="0.35">
      <c r="A810" t="s">
        <v>1414</v>
      </c>
      <c r="B810">
        <v>50</v>
      </c>
      <c r="C810">
        <v>35</v>
      </c>
      <c r="D810">
        <v>25</v>
      </c>
      <c r="E810" s="163" t="s">
        <v>88</v>
      </c>
      <c r="J810" s="159"/>
    </row>
    <row r="811" spans="1:10" ht="16.5" x14ac:dyDescent="0.35">
      <c r="A811" t="s">
        <v>1281</v>
      </c>
      <c r="B811">
        <v>100</v>
      </c>
      <c r="C811">
        <v>100</v>
      </c>
      <c r="D811">
        <v>100</v>
      </c>
      <c r="E811" s="163" t="s">
        <v>1309</v>
      </c>
      <c r="J811" s="159"/>
    </row>
    <row r="812" spans="1:10" ht="16.5" x14ac:dyDescent="0.35">
      <c r="A812" t="s">
        <v>1020</v>
      </c>
      <c r="B812">
        <v>100</v>
      </c>
      <c r="C812">
        <v>100</v>
      </c>
      <c r="D812">
        <v>100</v>
      </c>
      <c r="E812" s="163" t="s">
        <v>1309</v>
      </c>
      <c r="J812" s="159"/>
    </row>
    <row r="813" spans="1:10" ht="16.5" x14ac:dyDescent="0.35">
      <c r="A813" t="s">
        <v>823</v>
      </c>
      <c r="B813">
        <v>100</v>
      </c>
      <c r="C813">
        <v>100</v>
      </c>
      <c r="D813">
        <v>100</v>
      </c>
      <c r="E813" s="163" t="s">
        <v>1309</v>
      </c>
      <c r="J813" s="159"/>
    </row>
    <row r="814" spans="1:10" ht="16.5" x14ac:dyDescent="0.35">
      <c r="A814" t="s">
        <v>1104</v>
      </c>
      <c r="B814">
        <v>100</v>
      </c>
      <c r="C814">
        <v>100</v>
      </c>
      <c r="D814">
        <v>100</v>
      </c>
      <c r="E814" s="163" t="s">
        <v>1309</v>
      </c>
      <c r="J814" s="159"/>
    </row>
    <row r="815" spans="1:10" ht="16.5" x14ac:dyDescent="0.35">
      <c r="A815" t="s">
        <v>383</v>
      </c>
      <c r="B815">
        <v>80</v>
      </c>
      <c r="C815">
        <v>50</v>
      </c>
      <c r="D815">
        <v>40</v>
      </c>
      <c r="E815" s="163" t="s">
        <v>1309</v>
      </c>
      <c r="J815" s="159"/>
    </row>
    <row r="816" spans="1:10" ht="16.5" x14ac:dyDescent="0.35">
      <c r="A816" t="s">
        <v>714</v>
      </c>
      <c r="B816">
        <v>100</v>
      </c>
      <c r="C816">
        <v>100</v>
      </c>
      <c r="D816">
        <v>100</v>
      </c>
      <c r="E816" s="163" t="s">
        <v>1309</v>
      </c>
      <c r="J816" s="159"/>
    </row>
    <row r="817" spans="1:10" ht="16.5" x14ac:dyDescent="0.35">
      <c r="A817" t="s">
        <v>949</v>
      </c>
      <c r="B817">
        <v>100</v>
      </c>
      <c r="C817">
        <v>100</v>
      </c>
      <c r="D817">
        <v>100</v>
      </c>
      <c r="E817" s="163" t="s">
        <v>1309</v>
      </c>
      <c r="J817" s="159"/>
    </row>
    <row r="818" spans="1:10" ht="16.5" x14ac:dyDescent="0.35">
      <c r="A818" t="s">
        <v>395</v>
      </c>
      <c r="B818">
        <v>60</v>
      </c>
      <c r="C818">
        <v>40</v>
      </c>
      <c r="D818">
        <v>30</v>
      </c>
      <c r="E818" s="163" t="s">
        <v>88</v>
      </c>
      <c r="J818" s="159"/>
    </row>
    <row r="819" spans="1:10" ht="16.5" x14ac:dyDescent="0.35">
      <c r="A819" t="s">
        <v>1019</v>
      </c>
      <c r="B819">
        <v>60</v>
      </c>
      <c r="C819">
        <v>40</v>
      </c>
      <c r="D819">
        <v>30</v>
      </c>
      <c r="E819" s="163" t="s">
        <v>88</v>
      </c>
      <c r="J819" s="159"/>
    </row>
    <row r="820" spans="1:10" ht="16.5" x14ac:dyDescent="0.35">
      <c r="A820" t="s">
        <v>516</v>
      </c>
      <c r="B820">
        <v>50</v>
      </c>
      <c r="C820">
        <v>35</v>
      </c>
      <c r="D820">
        <v>25</v>
      </c>
      <c r="E820" s="163" t="s">
        <v>88</v>
      </c>
      <c r="J820" s="159"/>
    </row>
    <row r="821" spans="1:10" ht="16.5" x14ac:dyDescent="0.35">
      <c r="A821" t="s">
        <v>1166</v>
      </c>
      <c r="B821">
        <v>50</v>
      </c>
      <c r="C821">
        <v>40</v>
      </c>
      <c r="D821">
        <v>30</v>
      </c>
      <c r="E821" s="163" t="s">
        <v>88</v>
      </c>
      <c r="J821" s="159"/>
    </row>
    <row r="822" spans="1:10" ht="16.5" x14ac:dyDescent="0.35">
      <c r="A822" t="s">
        <v>1007</v>
      </c>
      <c r="B822">
        <v>50</v>
      </c>
      <c r="C822">
        <v>40</v>
      </c>
      <c r="D822">
        <v>30</v>
      </c>
      <c r="E822" s="163" t="s">
        <v>1309</v>
      </c>
      <c r="J822" s="159"/>
    </row>
    <row r="823" spans="1:10" ht="16.5" x14ac:dyDescent="0.35">
      <c r="A823" t="s">
        <v>338</v>
      </c>
      <c r="B823">
        <v>50</v>
      </c>
      <c r="C823">
        <v>40</v>
      </c>
      <c r="D823">
        <v>30</v>
      </c>
      <c r="E823" s="163" t="s">
        <v>88</v>
      </c>
      <c r="J823" s="159"/>
    </row>
    <row r="824" spans="1:10" ht="16.5" x14ac:dyDescent="0.35">
      <c r="A824" t="s">
        <v>1045</v>
      </c>
      <c r="B824">
        <v>100</v>
      </c>
      <c r="C824">
        <v>100</v>
      </c>
      <c r="D824">
        <v>100</v>
      </c>
      <c r="E824" s="163" t="s">
        <v>1309</v>
      </c>
      <c r="J824" s="159"/>
    </row>
    <row r="825" spans="1:10" ht="16.5" x14ac:dyDescent="0.35">
      <c r="A825" t="s">
        <v>1000</v>
      </c>
      <c r="B825">
        <v>100</v>
      </c>
      <c r="C825">
        <v>100</v>
      </c>
      <c r="D825">
        <v>100</v>
      </c>
      <c r="E825" s="163" t="s">
        <v>1309</v>
      </c>
      <c r="J825" s="159"/>
    </row>
    <row r="826" spans="1:10" ht="16.5" x14ac:dyDescent="0.35">
      <c r="A826" t="s">
        <v>905</v>
      </c>
      <c r="B826">
        <v>100</v>
      </c>
      <c r="C826">
        <v>100</v>
      </c>
      <c r="D826">
        <v>100</v>
      </c>
      <c r="E826" s="163" t="s">
        <v>1309</v>
      </c>
      <c r="J826" s="159"/>
    </row>
    <row r="827" spans="1:10" ht="16.5" x14ac:dyDescent="0.35">
      <c r="A827" t="s">
        <v>1155</v>
      </c>
      <c r="B827">
        <v>100</v>
      </c>
      <c r="C827">
        <v>100</v>
      </c>
      <c r="D827">
        <v>100</v>
      </c>
      <c r="E827" s="163" t="s">
        <v>1309</v>
      </c>
      <c r="J827" s="159"/>
    </row>
    <row r="828" spans="1:10" ht="16.5" x14ac:dyDescent="0.35">
      <c r="A828" t="s">
        <v>1241</v>
      </c>
      <c r="B828">
        <v>100</v>
      </c>
      <c r="C828">
        <v>100</v>
      </c>
      <c r="D828">
        <v>100</v>
      </c>
      <c r="E828" s="163" t="s">
        <v>1309</v>
      </c>
      <c r="J828" s="159"/>
    </row>
    <row r="829" spans="1:10" ht="16.5" x14ac:dyDescent="0.35">
      <c r="A829" t="s">
        <v>675</v>
      </c>
      <c r="B829">
        <v>100</v>
      </c>
      <c r="C829">
        <v>100</v>
      </c>
      <c r="D829">
        <v>100</v>
      </c>
      <c r="E829" s="163" t="s">
        <v>1309</v>
      </c>
      <c r="J829" s="159"/>
    </row>
    <row r="830" spans="1:10" ht="16.5" x14ac:dyDescent="0.35">
      <c r="A830" t="s">
        <v>536</v>
      </c>
      <c r="B830">
        <v>100</v>
      </c>
      <c r="C830">
        <v>100</v>
      </c>
      <c r="D830">
        <v>100</v>
      </c>
      <c r="E830" s="163" t="s">
        <v>1309</v>
      </c>
      <c r="J830" s="159"/>
    </row>
    <row r="831" spans="1:10" ht="16.5" x14ac:dyDescent="0.35">
      <c r="A831" t="s">
        <v>1282</v>
      </c>
      <c r="B831">
        <v>100</v>
      </c>
      <c r="C831">
        <v>100</v>
      </c>
      <c r="D831">
        <v>100</v>
      </c>
      <c r="E831" s="163" t="s">
        <v>1309</v>
      </c>
      <c r="J831" s="159"/>
    </row>
    <row r="832" spans="1:10" ht="16.5" x14ac:dyDescent="0.35">
      <c r="A832" t="s">
        <v>832</v>
      </c>
      <c r="B832">
        <v>100</v>
      </c>
      <c r="C832">
        <v>100</v>
      </c>
      <c r="D832">
        <v>100</v>
      </c>
      <c r="E832" s="163" t="s">
        <v>1309</v>
      </c>
      <c r="J832" s="159"/>
    </row>
    <row r="833" spans="1:10" ht="16.5" x14ac:dyDescent="0.35">
      <c r="A833" t="s">
        <v>1305</v>
      </c>
      <c r="B833">
        <v>100</v>
      </c>
      <c r="C833">
        <v>100</v>
      </c>
      <c r="D833">
        <v>100</v>
      </c>
      <c r="E833" s="163" t="s">
        <v>1309</v>
      </c>
      <c r="J833" s="159"/>
    </row>
    <row r="834" spans="1:10" ht="16.5" x14ac:dyDescent="0.35">
      <c r="A834" t="s">
        <v>1301</v>
      </c>
      <c r="B834">
        <v>100</v>
      </c>
      <c r="C834">
        <v>100</v>
      </c>
      <c r="D834">
        <v>100</v>
      </c>
      <c r="E834" s="163" t="s">
        <v>1309</v>
      </c>
      <c r="J834" s="159"/>
    </row>
    <row r="835" spans="1:10" ht="16.5" x14ac:dyDescent="0.35">
      <c r="A835" t="s">
        <v>216</v>
      </c>
      <c r="B835">
        <v>100</v>
      </c>
      <c r="C835">
        <v>100</v>
      </c>
      <c r="D835">
        <v>100</v>
      </c>
      <c r="E835" s="163" t="s">
        <v>1309</v>
      </c>
      <c r="J835" s="159"/>
    </row>
    <row r="836" spans="1:10" ht="16.5" x14ac:dyDescent="0.35">
      <c r="A836" t="s">
        <v>322</v>
      </c>
      <c r="B836">
        <v>100</v>
      </c>
      <c r="C836">
        <v>100</v>
      </c>
      <c r="D836">
        <v>100</v>
      </c>
      <c r="E836" s="163" t="s">
        <v>1309</v>
      </c>
      <c r="J836" s="159"/>
    </row>
    <row r="837" spans="1:10" ht="16.5" x14ac:dyDescent="0.35">
      <c r="A837" t="s">
        <v>494</v>
      </c>
      <c r="B837">
        <v>100</v>
      </c>
      <c r="C837">
        <v>100</v>
      </c>
      <c r="D837">
        <v>100</v>
      </c>
      <c r="E837" s="163" t="s">
        <v>1309</v>
      </c>
      <c r="J837" s="159"/>
    </row>
    <row r="838" spans="1:10" ht="16.5" x14ac:dyDescent="0.35">
      <c r="A838" t="s">
        <v>946</v>
      </c>
      <c r="B838">
        <v>100</v>
      </c>
      <c r="C838">
        <v>100</v>
      </c>
      <c r="D838">
        <v>100</v>
      </c>
      <c r="E838" s="163" t="s">
        <v>1309</v>
      </c>
      <c r="J838" s="159"/>
    </row>
    <row r="839" spans="1:10" ht="16.5" x14ac:dyDescent="0.35">
      <c r="A839" t="s">
        <v>582</v>
      </c>
      <c r="B839">
        <v>100</v>
      </c>
      <c r="C839">
        <v>100</v>
      </c>
      <c r="D839">
        <v>100</v>
      </c>
      <c r="E839" s="163" t="s">
        <v>1309</v>
      </c>
      <c r="J839" s="159"/>
    </row>
    <row r="840" spans="1:10" ht="16.5" x14ac:dyDescent="0.35">
      <c r="A840" t="s">
        <v>679</v>
      </c>
      <c r="B840">
        <v>100</v>
      </c>
      <c r="C840">
        <v>100</v>
      </c>
      <c r="D840">
        <v>100</v>
      </c>
      <c r="E840" s="163" t="s">
        <v>1309</v>
      </c>
      <c r="J840" s="159"/>
    </row>
    <row r="841" spans="1:10" ht="16.5" x14ac:dyDescent="0.35">
      <c r="A841" t="s">
        <v>1293</v>
      </c>
      <c r="B841">
        <v>100</v>
      </c>
      <c r="C841">
        <v>100</v>
      </c>
      <c r="D841">
        <v>100</v>
      </c>
      <c r="E841" s="163" t="s">
        <v>1309</v>
      </c>
      <c r="J841" s="159"/>
    </row>
    <row r="842" spans="1:10" ht="16.5" x14ac:dyDescent="0.35">
      <c r="A842" t="s">
        <v>1292</v>
      </c>
      <c r="B842">
        <v>100</v>
      </c>
      <c r="C842">
        <v>100</v>
      </c>
      <c r="D842">
        <v>100</v>
      </c>
      <c r="E842" s="163" t="s">
        <v>1309</v>
      </c>
      <c r="J842" s="159"/>
    </row>
    <row r="843" spans="1:10" ht="16.5" x14ac:dyDescent="0.35">
      <c r="A843" t="s">
        <v>1291</v>
      </c>
      <c r="B843">
        <v>100</v>
      </c>
      <c r="C843">
        <v>100</v>
      </c>
      <c r="D843">
        <v>100</v>
      </c>
      <c r="E843" s="163" t="s">
        <v>1309</v>
      </c>
      <c r="J843" s="159"/>
    </row>
    <row r="844" spans="1:10" ht="16.5" x14ac:dyDescent="0.35">
      <c r="A844" t="s">
        <v>342</v>
      </c>
      <c r="B844">
        <v>100</v>
      </c>
      <c r="C844">
        <v>100</v>
      </c>
      <c r="D844">
        <v>100</v>
      </c>
      <c r="E844" s="163" t="s">
        <v>1309</v>
      </c>
      <c r="J844" s="159"/>
    </row>
    <row r="845" spans="1:10" ht="16.5" x14ac:dyDescent="0.35">
      <c r="A845" t="s">
        <v>947</v>
      </c>
      <c r="B845">
        <v>50</v>
      </c>
      <c r="C845">
        <v>35</v>
      </c>
      <c r="D845">
        <v>25</v>
      </c>
      <c r="E845" s="163" t="s">
        <v>88</v>
      </c>
      <c r="J845" s="159"/>
    </row>
    <row r="846" spans="1:10" ht="16.5" x14ac:dyDescent="0.35">
      <c r="A846" t="s">
        <v>259</v>
      </c>
      <c r="B846">
        <v>100</v>
      </c>
      <c r="C846">
        <v>100</v>
      </c>
      <c r="D846">
        <v>100</v>
      </c>
      <c r="E846" s="163" t="s">
        <v>1309</v>
      </c>
      <c r="J846" s="159"/>
    </row>
    <row r="847" spans="1:10" ht="16.5" x14ac:dyDescent="0.35">
      <c r="A847" t="s">
        <v>1211</v>
      </c>
      <c r="B847">
        <v>100</v>
      </c>
      <c r="C847">
        <v>100</v>
      </c>
      <c r="D847">
        <v>100</v>
      </c>
      <c r="E847" s="163" t="s">
        <v>1309</v>
      </c>
      <c r="J847" s="159"/>
    </row>
    <row r="848" spans="1:10" ht="16.5" x14ac:dyDescent="0.35">
      <c r="A848" t="s">
        <v>117</v>
      </c>
      <c r="B848">
        <v>70</v>
      </c>
      <c r="C848">
        <v>45</v>
      </c>
      <c r="D848">
        <v>35</v>
      </c>
      <c r="E848" s="163" t="s">
        <v>88</v>
      </c>
      <c r="J848" s="159"/>
    </row>
    <row r="849" spans="1:10" ht="16.5" x14ac:dyDescent="0.35">
      <c r="A849" t="s">
        <v>652</v>
      </c>
      <c r="B849">
        <v>100</v>
      </c>
      <c r="C849">
        <v>100</v>
      </c>
      <c r="D849">
        <v>100</v>
      </c>
      <c r="E849" s="163" t="s">
        <v>1309</v>
      </c>
      <c r="J849" s="159"/>
    </row>
    <row r="850" spans="1:10" ht="16.5" x14ac:dyDescent="0.35">
      <c r="A850" t="s">
        <v>776</v>
      </c>
      <c r="B850">
        <v>100</v>
      </c>
      <c r="C850">
        <v>100</v>
      </c>
      <c r="D850">
        <v>100</v>
      </c>
      <c r="E850" s="163" t="s">
        <v>1309</v>
      </c>
      <c r="J850" s="159"/>
    </row>
    <row r="851" spans="1:10" ht="16.5" x14ac:dyDescent="0.35">
      <c r="A851" t="s">
        <v>778</v>
      </c>
      <c r="B851">
        <v>100</v>
      </c>
      <c r="C851">
        <v>100</v>
      </c>
      <c r="D851">
        <v>100</v>
      </c>
      <c r="E851" s="163" t="s">
        <v>1309</v>
      </c>
      <c r="J851" s="159"/>
    </row>
    <row r="852" spans="1:10" ht="16.5" x14ac:dyDescent="0.35">
      <c r="A852" t="s">
        <v>1294</v>
      </c>
      <c r="B852">
        <v>100</v>
      </c>
      <c r="C852">
        <v>100</v>
      </c>
      <c r="D852">
        <v>100</v>
      </c>
      <c r="E852" s="163" t="s">
        <v>1309</v>
      </c>
      <c r="J852" s="159"/>
    </row>
    <row r="853" spans="1:10" ht="16.5" x14ac:dyDescent="0.35">
      <c r="A853" t="s">
        <v>1151</v>
      </c>
      <c r="B853">
        <v>100</v>
      </c>
      <c r="C853">
        <v>100</v>
      </c>
      <c r="D853">
        <v>100</v>
      </c>
      <c r="E853" s="163" t="s">
        <v>1309</v>
      </c>
      <c r="J853" s="159"/>
    </row>
    <row r="854" spans="1:10" ht="16.5" x14ac:dyDescent="0.35">
      <c r="A854" t="s">
        <v>1234</v>
      </c>
      <c r="B854">
        <v>100</v>
      </c>
      <c r="C854">
        <v>100</v>
      </c>
      <c r="D854">
        <v>100</v>
      </c>
      <c r="E854" s="163" t="s">
        <v>1309</v>
      </c>
      <c r="J854" s="159"/>
    </row>
    <row r="855" spans="1:10" ht="16.5" x14ac:dyDescent="0.35">
      <c r="A855" t="s">
        <v>1270</v>
      </c>
      <c r="B855">
        <v>100</v>
      </c>
      <c r="C855">
        <v>100</v>
      </c>
      <c r="D855">
        <v>100</v>
      </c>
      <c r="E855" s="163" t="s">
        <v>1309</v>
      </c>
      <c r="J855" s="159"/>
    </row>
    <row r="856" spans="1:10" ht="16.5" x14ac:dyDescent="0.35">
      <c r="A856" t="s">
        <v>1333</v>
      </c>
      <c r="B856">
        <v>100</v>
      </c>
      <c r="C856">
        <v>100</v>
      </c>
      <c r="D856">
        <v>100</v>
      </c>
      <c r="E856" s="163" t="s">
        <v>1309</v>
      </c>
      <c r="J856" s="159"/>
    </row>
    <row r="857" spans="1:10" ht="16.5" x14ac:dyDescent="0.35">
      <c r="A857" t="s">
        <v>956</v>
      </c>
      <c r="B857">
        <v>100</v>
      </c>
      <c r="C857">
        <v>100</v>
      </c>
      <c r="D857">
        <v>100</v>
      </c>
      <c r="E857" s="163" t="s">
        <v>1309</v>
      </c>
      <c r="J857" s="159"/>
    </row>
    <row r="858" spans="1:10" ht="16.5" x14ac:dyDescent="0.35">
      <c r="A858" t="s">
        <v>1303</v>
      </c>
      <c r="B858">
        <v>100</v>
      </c>
      <c r="C858">
        <v>100</v>
      </c>
      <c r="D858">
        <v>100</v>
      </c>
      <c r="E858" s="163" t="s">
        <v>1309</v>
      </c>
      <c r="J858" s="159"/>
    </row>
    <row r="859" spans="1:10" ht="16.5" x14ac:dyDescent="0.35">
      <c r="A859" t="s">
        <v>532</v>
      </c>
      <c r="B859">
        <v>100</v>
      </c>
      <c r="C859">
        <v>100</v>
      </c>
      <c r="D859">
        <v>100</v>
      </c>
      <c r="E859" s="163" t="s">
        <v>1309</v>
      </c>
      <c r="J859" s="159"/>
    </row>
    <row r="860" spans="1:10" ht="16.5" x14ac:dyDescent="0.35">
      <c r="A860" t="s">
        <v>367</v>
      </c>
      <c r="B860">
        <v>50</v>
      </c>
      <c r="C860">
        <v>35</v>
      </c>
      <c r="D860">
        <v>25</v>
      </c>
      <c r="E860" s="163" t="s">
        <v>88</v>
      </c>
      <c r="J860" s="159"/>
    </row>
    <row r="861" spans="1:10" ht="16.5" x14ac:dyDescent="0.35">
      <c r="A861" t="s">
        <v>368</v>
      </c>
      <c r="B861">
        <v>50</v>
      </c>
      <c r="C861">
        <v>35</v>
      </c>
      <c r="D861">
        <v>25</v>
      </c>
      <c r="E861" s="163" t="s">
        <v>1309</v>
      </c>
      <c r="J861" s="159"/>
    </row>
    <row r="862" spans="1:10" ht="16.5" x14ac:dyDescent="0.35">
      <c r="A862" t="s">
        <v>131</v>
      </c>
      <c r="B862">
        <v>50</v>
      </c>
      <c r="C862">
        <v>35</v>
      </c>
      <c r="D862">
        <v>25</v>
      </c>
      <c r="E862" s="163" t="s">
        <v>88</v>
      </c>
      <c r="J862" s="159"/>
    </row>
    <row r="863" spans="1:10" ht="16.5" x14ac:dyDescent="0.35">
      <c r="A863" t="s">
        <v>1022</v>
      </c>
      <c r="B863">
        <v>100</v>
      </c>
      <c r="C863">
        <v>100</v>
      </c>
      <c r="D863">
        <v>100</v>
      </c>
      <c r="E863" s="163" t="s">
        <v>1309</v>
      </c>
      <c r="J863" s="159"/>
    </row>
    <row r="864" spans="1:10" ht="16.5" x14ac:dyDescent="0.35">
      <c r="A864" t="s">
        <v>182</v>
      </c>
      <c r="B864">
        <v>100</v>
      </c>
      <c r="C864">
        <v>100</v>
      </c>
      <c r="D864">
        <v>100</v>
      </c>
      <c r="E864" s="163" t="s">
        <v>1309</v>
      </c>
      <c r="J864" s="159"/>
    </row>
    <row r="865" spans="1:10" ht="16.5" x14ac:dyDescent="0.35">
      <c r="A865" t="s">
        <v>1238</v>
      </c>
      <c r="B865">
        <v>100</v>
      </c>
      <c r="C865">
        <v>100</v>
      </c>
      <c r="D865">
        <v>100</v>
      </c>
      <c r="E865" s="163" t="s">
        <v>1309</v>
      </c>
      <c r="J865" s="159"/>
    </row>
    <row r="866" spans="1:10" ht="16.5" x14ac:dyDescent="0.35">
      <c r="A866" t="s">
        <v>1289</v>
      </c>
      <c r="B866">
        <v>100</v>
      </c>
      <c r="C866">
        <v>100</v>
      </c>
      <c r="D866">
        <v>100</v>
      </c>
      <c r="E866" s="163" t="s">
        <v>1309</v>
      </c>
      <c r="J866" s="159"/>
    </row>
    <row r="867" spans="1:10" ht="16.5" x14ac:dyDescent="0.35">
      <c r="A867" t="s">
        <v>92</v>
      </c>
      <c r="B867">
        <v>100</v>
      </c>
      <c r="C867">
        <v>100</v>
      </c>
      <c r="D867">
        <v>100</v>
      </c>
      <c r="E867" s="163" t="s">
        <v>1309</v>
      </c>
      <c r="J867" s="159"/>
    </row>
    <row r="868" spans="1:10" ht="16.5" x14ac:dyDescent="0.35">
      <c r="A868" t="s">
        <v>246</v>
      </c>
      <c r="B868">
        <v>100</v>
      </c>
      <c r="C868">
        <v>100</v>
      </c>
      <c r="D868">
        <v>100</v>
      </c>
      <c r="E868" s="163" t="s">
        <v>1309</v>
      </c>
      <c r="J868" s="159"/>
    </row>
    <row r="869" spans="1:10" ht="16.5" x14ac:dyDescent="0.35">
      <c r="A869" t="s">
        <v>484</v>
      </c>
      <c r="B869">
        <v>100</v>
      </c>
      <c r="C869">
        <v>100</v>
      </c>
      <c r="D869">
        <v>100</v>
      </c>
      <c r="E869" s="163" t="s">
        <v>1309</v>
      </c>
      <c r="J869" s="159"/>
    </row>
    <row r="870" spans="1:10" ht="16.5" x14ac:dyDescent="0.35">
      <c r="A870" t="s">
        <v>716</v>
      </c>
      <c r="B870">
        <v>70</v>
      </c>
      <c r="C870">
        <v>45</v>
      </c>
      <c r="D870">
        <v>35</v>
      </c>
      <c r="E870" s="163" t="s">
        <v>88</v>
      </c>
      <c r="J870" s="159"/>
    </row>
    <row r="871" spans="1:10" ht="16.5" x14ac:dyDescent="0.35">
      <c r="A871" t="s">
        <v>937</v>
      </c>
      <c r="B871">
        <v>100</v>
      </c>
      <c r="C871">
        <v>100</v>
      </c>
      <c r="D871">
        <v>100</v>
      </c>
      <c r="E871" s="163" t="s">
        <v>1309</v>
      </c>
      <c r="J871" s="159"/>
    </row>
    <row r="872" spans="1:10" ht="16.5" x14ac:dyDescent="0.35">
      <c r="A872" t="s">
        <v>1076</v>
      </c>
      <c r="B872">
        <v>100</v>
      </c>
      <c r="C872">
        <v>100</v>
      </c>
      <c r="D872">
        <v>100</v>
      </c>
      <c r="E872" s="163" t="s">
        <v>1309</v>
      </c>
      <c r="J872" s="159"/>
    </row>
    <row r="873" spans="1:10" ht="16.5" x14ac:dyDescent="0.35">
      <c r="A873" t="s">
        <v>1340</v>
      </c>
      <c r="B873">
        <v>100</v>
      </c>
      <c r="C873">
        <v>100</v>
      </c>
      <c r="D873">
        <v>100</v>
      </c>
      <c r="E873" s="163" t="s">
        <v>1309</v>
      </c>
      <c r="J873" s="159"/>
    </row>
    <row r="874" spans="1:10" ht="16.5" x14ac:dyDescent="0.35">
      <c r="A874" t="s">
        <v>1295</v>
      </c>
      <c r="B874">
        <v>100</v>
      </c>
      <c r="C874">
        <v>100</v>
      </c>
      <c r="D874">
        <v>100</v>
      </c>
      <c r="E874" s="163" t="s">
        <v>1309</v>
      </c>
      <c r="J874" s="159"/>
    </row>
    <row r="875" spans="1:10" ht="16.5" x14ac:dyDescent="0.35">
      <c r="A875" t="s">
        <v>1300</v>
      </c>
      <c r="B875">
        <v>100</v>
      </c>
      <c r="C875">
        <v>100</v>
      </c>
      <c r="D875">
        <v>100</v>
      </c>
      <c r="E875" s="163" t="s">
        <v>1309</v>
      </c>
      <c r="J875" s="159"/>
    </row>
    <row r="876" spans="1:10" ht="16.5" x14ac:dyDescent="0.35">
      <c r="A876" t="s">
        <v>487</v>
      </c>
      <c r="B876">
        <v>100</v>
      </c>
      <c r="C876">
        <v>100</v>
      </c>
      <c r="D876">
        <v>100</v>
      </c>
      <c r="E876" s="163" t="s">
        <v>1309</v>
      </c>
      <c r="J876" s="159"/>
    </row>
    <row r="877" spans="1:10" ht="16.5" x14ac:dyDescent="0.35">
      <c r="A877" t="s">
        <v>881</v>
      </c>
      <c r="B877">
        <v>100</v>
      </c>
      <c r="C877">
        <v>100</v>
      </c>
      <c r="D877">
        <v>100</v>
      </c>
      <c r="E877" s="163" t="s">
        <v>1309</v>
      </c>
      <c r="J877" s="159"/>
    </row>
    <row r="878" spans="1:10" ht="16.5" x14ac:dyDescent="0.35">
      <c r="A878" t="s">
        <v>1290</v>
      </c>
      <c r="B878">
        <v>100</v>
      </c>
      <c r="C878">
        <v>100</v>
      </c>
      <c r="D878">
        <v>100</v>
      </c>
      <c r="E878" s="163" t="s">
        <v>1309</v>
      </c>
      <c r="J878" s="159"/>
    </row>
    <row r="879" spans="1:10" ht="16.5" x14ac:dyDescent="0.35">
      <c r="A879" t="s">
        <v>112</v>
      </c>
      <c r="B879">
        <v>60</v>
      </c>
      <c r="C879">
        <v>40</v>
      </c>
      <c r="D879">
        <v>30</v>
      </c>
      <c r="E879" s="163" t="s">
        <v>88</v>
      </c>
      <c r="J879" s="159"/>
    </row>
    <row r="880" spans="1:10" ht="16.5" x14ac:dyDescent="0.35">
      <c r="A880" t="s">
        <v>1132</v>
      </c>
      <c r="B880">
        <v>60</v>
      </c>
      <c r="C880">
        <v>40</v>
      </c>
      <c r="D880">
        <v>30</v>
      </c>
      <c r="E880" s="163" t="s">
        <v>1309</v>
      </c>
      <c r="J880" s="159"/>
    </row>
    <row r="881" spans="1:10" ht="16.5" x14ac:dyDescent="0.35">
      <c r="A881" t="s">
        <v>198</v>
      </c>
      <c r="B881">
        <v>100</v>
      </c>
      <c r="C881">
        <v>100</v>
      </c>
      <c r="D881">
        <v>100</v>
      </c>
      <c r="E881" s="163" t="s">
        <v>1309</v>
      </c>
      <c r="J881" s="159"/>
    </row>
    <row r="882" spans="1:10" ht="16.5" x14ac:dyDescent="0.35">
      <c r="A882" t="s">
        <v>457</v>
      </c>
      <c r="B882">
        <v>100</v>
      </c>
      <c r="C882">
        <v>100</v>
      </c>
      <c r="D882">
        <v>100</v>
      </c>
      <c r="E882" s="163" t="s">
        <v>1309</v>
      </c>
      <c r="J882" s="159"/>
    </row>
    <row r="883" spans="1:10" ht="16.5" x14ac:dyDescent="0.35">
      <c r="A883" t="s">
        <v>1064</v>
      </c>
      <c r="B883">
        <v>100</v>
      </c>
      <c r="C883">
        <v>100</v>
      </c>
      <c r="D883">
        <v>100</v>
      </c>
      <c r="E883" s="163" t="s">
        <v>1309</v>
      </c>
      <c r="J883" s="159"/>
    </row>
    <row r="884" spans="1:10" ht="16.5" x14ac:dyDescent="0.35">
      <c r="A884" t="s">
        <v>1172</v>
      </c>
      <c r="B884">
        <v>100</v>
      </c>
      <c r="C884">
        <v>100</v>
      </c>
      <c r="D884">
        <v>100</v>
      </c>
      <c r="E884" s="163" t="s">
        <v>1309</v>
      </c>
      <c r="J884" s="159"/>
    </row>
    <row r="885" spans="1:10" ht="16.5" x14ac:dyDescent="0.35">
      <c r="A885" t="s">
        <v>1286</v>
      </c>
      <c r="B885">
        <v>50</v>
      </c>
      <c r="C885">
        <v>35</v>
      </c>
      <c r="D885">
        <v>25</v>
      </c>
      <c r="E885" s="163" t="s">
        <v>1309</v>
      </c>
      <c r="J885" s="159"/>
    </row>
    <row r="886" spans="1:10" ht="16.5" x14ac:dyDescent="0.35">
      <c r="A886" t="s">
        <v>1287</v>
      </c>
      <c r="B886">
        <v>100</v>
      </c>
      <c r="C886">
        <v>100</v>
      </c>
      <c r="D886">
        <v>100</v>
      </c>
      <c r="E886" s="163" t="s">
        <v>1309</v>
      </c>
      <c r="J886" s="159"/>
    </row>
    <row r="887" spans="1:10" ht="16.5" x14ac:dyDescent="0.35">
      <c r="A887" t="s">
        <v>1288</v>
      </c>
      <c r="B887">
        <v>100</v>
      </c>
      <c r="C887">
        <v>100</v>
      </c>
      <c r="D887">
        <v>100</v>
      </c>
      <c r="E887" s="163" t="s">
        <v>1309</v>
      </c>
      <c r="J887" s="159"/>
    </row>
    <row r="888" spans="1:10" ht="16.5" x14ac:dyDescent="0.35">
      <c r="A888" t="s">
        <v>932</v>
      </c>
      <c r="B888">
        <v>100</v>
      </c>
      <c r="C888">
        <v>100</v>
      </c>
      <c r="D888">
        <v>100</v>
      </c>
      <c r="E888" s="163" t="s">
        <v>1309</v>
      </c>
      <c r="J888" s="159"/>
    </row>
    <row r="889" spans="1:10" ht="16.5" x14ac:dyDescent="0.35">
      <c r="A889" t="s">
        <v>408</v>
      </c>
      <c r="B889">
        <v>70</v>
      </c>
      <c r="C889">
        <v>45</v>
      </c>
      <c r="D889">
        <v>35</v>
      </c>
      <c r="E889" s="163" t="s">
        <v>1309</v>
      </c>
      <c r="J889" s="159"/>
    </row>
    <row r="890" spans="1:10" ht="16.5" x14ac:dyDescent="0.35">
      <c r="A890" t="s">
        <v>1051</v>
      </c>
      <c r="B890">
        <v>100</v>
      </c>
      <c r="C890">
        <v>100</v>
      </c>
      <c r="D890">
        <v>100</v>
      </c>
      <c r="E890" s="163" t="s">
        <v>1309</v>
      </c>
      <c r="J890" s="159"/>
    </row>
    <row r="891" spans="1:10" ht="16.5" x14ac:dyDescent="0.35">
      <c r="A891" t="s">
        <v>1247</v>
      </c>
      <c r="B891">
        <v>100</v>
      </c>
      <c r="C891">
        <v>100</v>
      </c>
      <c r="D891">
        <v>100</v>
      </c>
      <c r="E891" s="163" t="s">
        <v>1309</v>
      </c>
      <c r="J891" s="159"/>
    </row>
    <row r="892" spans="1:10" ht="16.5" x14ac:dyDescent="0.35">
      <c r="A892" t="s">
        <v>215</v>
      </c>
      <c r="B892">
        <v>100</v>
      </c>
      <c r="C892">
        <v>100</v>
      </c>
      <c r="D892">
        <v>100</v>
      </c>
      <c r="E892" s="163" t="s">
        <v>1309</v>
      </c>
      <c r="J892" s="159"/>
    </row>
    <row r="893" spans="1:10" ht="16.5" x14ac:dyDescent="0.35">
      <c r="A893" t="s">
        <v>91</v>
      </c>
      <c r="B893">
        <v>70</v>
      </c>
      <c r="C893">
        <v>45</v>
      </c>
      <c r="D893">
        <v>35</v>
      </c>
      <c r="E893" s="163" t="s">
        <v>88</v>
      </c>
      <c r="J893" s="159"/>
    </row>
    <row r="894" spans="1:10" ht="16.5" x14ac:dyDescent="0.35">
      <c r="A894" t="s">
        <v>1058</v>
      </c>
      <c r="B894">
        <v>100</v>
      </c>
      <c r="C894">
        <v>100</v>
      </c>
      <c r="D894">
        <v>100</v>
      </c>
      <c r="E894" s="163" t="s">
        <v>1309</v>
      </c>
      <c r="J894" s="159"/>
    </row>
    <row r="895" spans="1:10" ht="16.5" x14ac:dyDescent="0.35">
      <c r="A895" t="s">
        <v>126</v>
      </c>
      <c r="B895">
        <v>100</v>
      </c>
      <c r="C895">
        <v>100</v>
      </c>
      <c r="D895">
        <v>100</v>
      </c>
      <c r="E895" s="163" t="s">
        <v>1309</v>
      </c>
      <c r="J895" s="159"/>
    </row>
    <row r="896" spans="1:10" ht="16.5" x14ac:dyDescent="0.35">
      <c r="A896" t="s">
        <v>1299</v>
      </c>
      <c r="B896">
        <v>100</v>
      </c>
      <c r="C896">
        <v>100</v>
      </c>
      <c r="D896">
        <v>100</v>
      </c>
      <c r="E896" s="163" t="s">
        <v>1309</v>
      </c>
      <c r="J896" s="159"/>
    </row>
    <row r="897" spans="1:10" ht="16.5" x14ac:dyDescent="0.35">
      <c r="A897" t="s">
        <v>1395</v>
      </c>
      <c r="B897">
        <v>100</v>
      </c>
      <c r="C897">
        <v>100</v>
      </c>
      <c r="D897">
        <v>100</v>
      </c>
      <c r="E897" s="163" t="s">
        <v>1309</v>
      </c>
      <c r="J897" s="159"/>
    </row>
    <row r="898" spans="1:10" ht="16.5" x14ac:dyDescent="0.35">
      <c r="A898" t="s">
        <v>1396</v>
      </c>
      <c r="B898">
        <v>100</v>
      </c>
      <c r="C898">
        <v>100</v>
      </c>
      <c r="D898">
        <v>100</v>
      </c>
      <c r="E898" s="163" t="s">
        <v>1309</v>
      </c>
      <c r="J898" s="159"/>
    </row>
    <row r="899" spans="1:10" ht="16.5" x14ac:dyDescent="0.35">
      <c r="A899" t="s">
        <v>206</v>
      </c>
      <c r="B899">
        <v>100</v>
      </c>
      <c r="C899">
        <v>100</v>
      </c>
      <c r="D899">
        <v>100</v>
      </c>
      <c r="E899" s="163" t="s">
        <v>1309</v>
      </c>
      <c r="J899" s="159"/>
    </row>
    <row r="900" spans="1:10" ht="16.5" x14ac:dyDescent="0.35">
      <c r="A900" t="s">
        <v>1283</v>
      </c>
      <c r="B900">
        <v>100</v>
      </c>
      <c r="C900">
        <v>100</v>
      </c>
      <c r="D900">
        <v>100</v>
      </c>
      <c r="E900" s="163" t="s">
        <v>1309</v>
      </c>
      <c r="J900" s="159"/>
    </row>
    <row r="901" spans="1:10" ht="16.5" x14ac:dyDescent="0.35">
      <c r="A901" t="s">
        <v>180</v>
      </c>
      <c r="B901">
        <v>100</v>
      </c>
      <c r="C901">
        <v>100</v>
      </c>
      <c r="D901">
        <v>100</v>
      </c>
      <c r="E901" s="163" t="s">
        <v>1309</v>
      </c>
      <c r="J901" s="159"/>
    </row>
    <row r="902" spans="1:10" ht="16.5" x14ac:dyDescent="0.35">
      <c r="A902" t="s">
        <v>1312</v>
      </c>
      <c r="B902">
        <v>100</v>
      </c>
      <c r="C902">
        <v>100</v>
      </c>
      <c r="D902">
        <v>100</v>
      </c>
      <c r="E902" s="163" t="s">
        <v>1309</v>
      </c>
      <c r="J902" s="159"/>
    </row>
    <row r="903" spans="1:10" ht="16.5" x14ac:dyDescent="0.35">
      <c r="A903" t="s">
        <v>917</v>
      </c>
      <c r="B903">
        <v>100</v>
      </c>
      <c r="C903">
        <v>100</v>
      </c>
      <c r="D903">
        <v>100</v>
      </c>
      <c r="E903" s="163" t="s">
        <v>1309</v>
      </c>
      <c r="J903" s="159"/>
    </row>
    <row r="904" spans="1:10" ht="16.5" x14ac:dyDescent="0.35">
      <c r="A904" t="s">
        <v>1158</v>
      </c>
      <c r="B904">
        <v>100</v>
      </c>
      <c r="C904">
        <v>100</v>
      </c>
      <c r="D904">
        <v>100</v>
      </c>
      <c r="E904" s="163" t="s">
        <v>1309</v>
      </c>
      <c r="J904" s="159"/>
    </row>
    <row r="905" spans="1:10" ht="16.5" x14ac:dyDescent="0.35">
      <c r="A905" t="s">
        <v>742</v>
      </c>
      <c r="B905">
        <v>100</v>
      </c>
      <c r="C905">
        <v>100</v>
      </c>
      <c r="D905">
        <v>100</v>
      </c>
      <c r="E905" s="163" t="s">
        <v>1309</v>
      </c>
      <c r="J905" s="159"/>
    </row>
    <row r="906" spans="1:10" ht="16.5" x14ac:dyDescent="0.35">
      <c r="A906" t="s">
        <v>771</v>
      </c>
      <c r="B906">
        <v>100</v>
      </c>
      <c r="C906">
        <v>100</v>
      </c>
      <c r="D906">
        <v>100</v>
      </c>
      <c r="E906" s="163" t="s">
        <v>1309</v>
      </c>
      <c r="J906" s="159"/>
    </row>
    <row r="907" spans="1:10" ht="16.5" x14ac:dyDescent="0.35">
      <c r="A907" t="s">
        <v>1313</v>
      </c>
      <c r="B907">
        <v>100</v>
      </c>
      <c r="C907">
        <v>100</v>
      </c>
      <c r="D907">
        <v>100</v>
      </c>
      <c r="E907" s="163" t="s">
        <v>1309</v>
      </c>
      <c r="J907" s="159"/>
    </row>
    <row r="908" spans="1:10" ht="16.5" x14ac:dyDescent="0.35">
      <c r="A908" t="s">
        <v>129</v>
      </c>
      <c r="B908">
        <v>100</v>
      </c>
      <c r="C908">
        <v>100</v>
      </c>
      <c r="D908">
        <v>100</v>
      </c>
      <c r="E908" s="163" t="s">
        <v>1309</v>
      </c>
      <c r="J908" s="159"/>
    </row>
    <row r="909" spans="1:10" ht="16.5" x14ac:dyDescent="0.35">
      <c r="A909" t="s">
        <v>953</v>
      </c>
      <c r="B909">
        <v>100</v>
      </c>
      <c r="C909">
        <v>100</v>
      </c>
      <c r="D909">
        <v>100</v>
      </c>
      <c r="E909" s="163" t="s">
        <v>1309</v>
      </c>
      <c r="J909" s="159"/>
    </row>
    <row r="910" spans="1:10" ht="16.5" x14ac:dyDescent="0.35">
      <c r="A910" t="s">
        <v>496</v>
      </c>
      <c r="B910">
        <v>50</v>
      </c>
      <c r="C910">
        <v>35</v>
      </c>
      <c r="D910">
        <v>25</v>
      </c>
      <c r="E910" s="163" t="s">
        <v>88</v>
      </c>
      <c r="J910" s="159"/>
    </row>
    <row r="911" spans="1:10" ht="16.5" x14ac:dyDescent="0.35">
      <c r="A911" t="s">
        <v>921</v>
      </c>
      <c r="B911">
        <v>50</v>
      </c>
      <c r="C911">
        <v>35</v>
      </c>
      <c r="D911">
        <v>25</v>
      </c>
      <c r="E911" s="163" t="s">
        <v>1309</v>
      </c>
      <c r="J911" s="159"/>
    </row>
    <row r="912" spans="1:10" ht="16.5" x14ac:dyDescent="0.35">
      <c r="A912" t="s">
        <v>1213</v>
      </c>
      <c r="B912">
        <v>100</v>
      </c>
      <c r="C912">
        <v>100</v>
      </c>
      <c r="D912">
        <v>100</v>
      </c>
      <c r="E912" s="163" t="s">
        <v>1309</v>
      </c>
      <c r="J912" s="159"/>
    </row>
    <row r="913" spans="1:10" ht="16.5" x14ac:dyDescent="0.35">
      <c r="A913" t="s">
        <v>1319</v>
      </c>
      <c r="B913">
        <v>100</v>
      </c>
      <c r="C913">
        <v>100</v>
      </c>
      <c r="D913">
        <v>100</v>
      </c>
      <c r="E913" s="163" t="s">
        <v>1309</v>
      </c>
      <c r="J913" s="159"/>
    </row>
    <row r="914" spans="1:10" ht="16.5" x14ac:dyDescent="0.35">
      <c r="A914" t="s">
        <v>361</v>
      </c>
      <c r="B914">
        <v>100</v>
      </c>
      <c r="C914">
        <v>100</v>
      </c>
      <c r="D914">
        <v>100</v>
      </c>
      <c r="E914" s="163" t="s">
        <v>1309</v>
      </c>
      <c r="J914" s="159"/>
    </row>
    <row r="915" spans="1:10" ht="16.5" x14ac:dyDescent="0.35">
      <c r="A915" t="s">
        <v>607</v>
      </c>
      <c r="B915">
        <v>100</v>
      </c>
      <c r="C915">
        <v>100</v>
      </c>
      <c r="D915">
        <v>100</v>
      </c>
      <c r="E915" s="163" t="s">
        <v>1309</v>
      </c>
      <c r="J915" s="159"/>
    </row>
    <row r="916" spans="1:10" ht="16.5" x14ac:dyDescent="0.35">
      <c r="A916" t="s">
        <v>1384</v>
      </c>
      <c r="B916">
        <v>100</v>
      </c>
      <c r="C916">
        <v>100</v>
      </c>
      <c r="D916">
        <v>100</v>
      </c>
      <c r="E916" s="163" t="s">
        <v>1309</v>
      </c>
      <c r="J916" s="159"/>
    </row>
    <row r="917" spans="1:10" ht="16.5" x14ac:dyDescent="0.35">
      <c r="A917" t="s">
        <v>260</v>
      </c>
      <c r="B917">
        <v>100</v>
      </c>
      <c r="C917">
        <v>100</v>
      </c>
      <c r="D917">
        <v>100</v>
      </c>
      <c r="E917" s="163" t="s">
        <v>1309</v>
      </c>
      <c r="J917" s="159"/>
    </row>
    <row r="918" spans="1:10" ht="16.5" x14ac:dyDescent="0.35">
      <c r="A918" t="s">
        <v>329</v>
      </c>
      <c r="B918">
        <v>100</v>
      </c>
      <c r="C918">
        <v>100</v>
      </c>
      <c r="D918">
        <v>100</v>
      </c>
      <c r="E918" s="163" t="s">
        <v>1309</v>
      </c>
      <c r="J918" s="159"/>
    </row>
    <row r="919" spans="1:10" ht="16.5" x14ac:dyDescent="0.35">
      <c r="A919" t="s">
        <v>1321</v>
      </c>
      <c r="B919">
        <v>70</v>
      </c>
      <c r="C919">
        <v>45</v>
      </c>
      <c r="D919">
        <v>35</v>
      </c>
      <c r="E919" s="163" t="s">
        <v>1309</v>
      </c>
      <c r="J919" s="159"/>
    </row>
    <row r="920" spans="1:10" ht="16.5" x14ac:dyDescent="0.35">
      <c r="A920" t="s">
        <v>1320</v>
      </c>
      <c r="B920">
        <v>50</v>
      </c>
      <c r="C920">
        <v>40</v>
      </c>
      <c r="D920">
        <v>30</v>
      </c>
      <c r="E920" s="163" t="s">
        <v>88</v>
      </c>
      <c r="J920" s="159"/>
    </row>
    <row r="921" spans="1:10" ht="16.5" x14ac:dyDescent="0.35">
      <c r="A921" t="s">
        <v>163</v>
      </c>
      <c r="B921">
        <v>100</v>
      </c>
      <c r="C921">
        <v>100</v>
      </c>
      <c r="D921">
        <v>100</v>
      </c>
      <c r="E921" s="163" t="s">
        <v>1309</v>
      </c>
      <c r="J921" s="159"/>
    </row>
    <row r="922" spans="1:10" ht="16.5" x14ac:dyDescent="0.35">
      <c r="A922" t="s">
        <v>1323</v>
      </c>
      <c r="B922">
        <v>100</v>
      </c>
      <c r="C922">
        <v>100</v>
      </c>
      <c r="D922">
        <v>100</v>
      </c>
      <c r="E922" s="163" t="s">
        <v>1309</v>
      </c>
      <c r="J922" s="159"/>
    </row>
    <row r="923" spans="1:10" ht="16.5" x14ac:dyDescent="0.35">
      <c r="A923" t="s">
        <v>1327</v>
      </c>
      <c r="B923">
        <v>100</v>
      </c>
      <c r="C923">
        <v>100</v>
      </c>
      <c r="D923">
        <v>100</v>
      </c>
      <c r="E923" s="163" t="s">
        <v>1309</v>
      </c>
      <c r="J923" s="159"/>
    </row>
    <row r="924" spans="1:10" ht="16.5" x14ac:dyDescent="0.35">
      <c r="A924" t="s">
        <v>1326</v>
      </c>
      <c r="B924">
        <v>100</v>
      </c>
      <c r="C924">
        <v>100</v>
      </c>
      <c r="D924">
        <v>100</v>
      </c>
      <c r="E924" s="163" t="s">
        <v>1309</v>
      </c>
      <c r="J924" s="159"/>
    </row>
    <row r="925" spans="1:10" ht="16.5" x14ac:dyDescent="0.35">
      <c r="A925" t="s">
        <v>1325</v>
      </c>
      <c r="B925">
        <v>100</v>
      </c>
      <c r="C925">
        <v>100</v>
      </c>
      <c r="D925">
        <v>100</v>
      </c>
      <c r="E925" s="163" t="s">
        <v>1309</v>
      </c>
      <c r="J925" s="159"/>
    </row>
    <row r="926" spans="1:10" ht="16.5" x14ac:dyDescent="0.35">
      <c r="A926" t="s">
        <v>1324</v>
      </c>
      <c r="B926">
        <v>100</v>
      </c>
      <c r="C926">
        <v>100</v>
      </c>
      <c r="D926">
        <v>100</v>
      </c>
      <c r="E926" s="163" t="s">
        <v>1309</v>
      </c>
    </row>
    <row r="927" spans="1:10" ht="16.5" x14ac:dyDescent="0.35">
      <c r="A927" t="s">
        <v>593</v>
      </c>
      <c r="B927">
        <v>100</v>
      </c>
      <c r="C927">
        <v>100</v>
      </c>
      <c r="D927">
        <v>100</v>
      </c>
      <c r="E927" s="163" t="s">
        <v>1309</v>
      </c>
    </row>
    <row r="928" spans="1:10" ht="16.5" x14ac:dyDescent="0.35">
      <c r="A928" t="s">
        <v>1049</v>
      </c>
      <c r="B928">
        <v>100</v>
      </c>
      <c r="C928">
        <v>100</v>
      </c>
      <c r="D928">
        <v>100</v>
      </c>
      <c r="E928" s="163" t="s">
        <v>1309</v>
      </c>
    </row>
    <row r="929" spans="1:5" ht="16.5" x14ac:dyDescent="0.35">
      <c r="A929" t="s">
        <v>957</v>
      </c>
      <c r="B929">
        <v>80</v>
      </c>
      <c r="C929">
        <v>50</v>
      </c>
      <c r="D929">
        <v>40</v>
      </c>
      <c r="E929" s="163" t="s">
        <v>88</v>
      </c>
    </row>
    <row r="930" spans="1:5" ht="16.5" x14ac:dyDescent="0.35">
      <c r="A930" t="s">
        <v>406</v>
      </c>
      <c r="B930">
        <v>90</v>
      </c>
      <c r="C930">
        <v>55</v>
      </c>
      <c r="D930">
        <v>45</v>
      </c>
      <c r="E930" s="163" t="s">
        <v>1309</v>
      </c>
    </row>
    <row r="931" spans="1:5" ht="16.5" x14ac:dyDescent="0.35">
      <c r="A931" t="s">
        <v>407</v>
      </c>
      <c r="B931">
        <v>90</v>
      </c>
      <c r="C931">
        <v>55</v>
      </c>
      <c r="D931">
        <v>45</v>
      </c>
      <c r="E931" s="163" t="s">
        <v>1309</v>
      </c>
    </row>
    <row r="932" spans="1:5" ht="16.5" x14ac:dyDescent="0.35">
      <c r="A932" t="s">
        <v>1167</v>
      </c>
      <c r="B932">
        <v>70</v>
      </c>
      <c r="C932">
        <v>50</v>
      </c>
      <c r="D932">
        <v>40</v>
      </c>
      <c r="E932" s="163" t="s">
        <v>1309</v>
      </c>
    </row>
    <row r="933" spans="1:5" ht="16.5" x14ac:dyDescent="0.35">
      <c r="A933" t="s">
        <v>624</v>
      </c>
      <c r="B933">
        <v>50</v>
      </c>
      <c r="C933">
        <v>35</v>
      </c>
      <c r="D933">
        <v>25</v>
      </c>
      <c r="E933" s="163" t="s">
        <v>88</v>
      </c>
    </row>
    <row r="934" spans="1:5" ht="16.5" x14ac:dyDescent="0.35">
      <c r="A934" t="s">
        <v>626</v>
      </c>
      <c r="B934">
        <v>50</v>
      </c>
      <c r="C934">
        <v>35</v>
      </c>
      <c r="D934">
        <v>25</v>
      </c>
      <c r="E934" s="163" t="s">
        <v>1309</v>
      </c>
    </row>
    <row r="935" spans="1:5" ht="16.5" x14ac:dyDescent="0.35">
      <c r="A935" t="s">
        <v>1004</v>
      </c>
      <c r="B935">
        <v>100</v>
      </c>
      <c r="C935">
        <v>100</v>
      </c>
      <c r="D935">
        <v>100</v>
      </c>
      <c r="E935" s="163" t="s">
        <v>1309</v>
      </c>
    </row>
    <row r="936" spans="1:5" ht="16.5" x14ac:dyDescent="0.35">
      <c r="A936" t="s">
        <v>684</v>
      </c>
      <c r="B936">
        <v>100</v>
      </c>
      <c r="C936">
        <v>100</v>
      </c>
      <c r="D936">
        <v>100</v>
      </c>
      <c r="E936" s="163" t="s">
        <v>1309</v>
      </c>
    </row>
    <row r="937" spans="1:5" ht="16.5" x14ac:dyDescent="0.35">
      <c r="A937" t="s">
        <v>1141</v>
      </c>
      <c r="B937">
        <v>100</v>
      </c>
      <c r="C937">
        <v>100</v>
      </c>
      <c r="D937">
        <v>100</v>
      </c>
      <c r="E937" s="163" t="s">
        <v>1309</v>
      </c>
    </row>
    <row r="938" spans="1:5" ht="16.5" x14ac:dyDescent="0.35">
      <c r="A938" t="s">
        <v>355</v>
      </c>
      <c r="B938">
        <v>100</v>
      </c>
      <c r="C938">
        <v>100</v>
      </c>
      <c r="D938">
        <v>100</v>
      </c>
      <c r="E938" s="163" t="s">
        <v>1309</v>
      </c>
    </row>
    <row r="939" spans="1:5" ht="16.5" x14ac:dyDescent="0.35">
      <c r="A939" t="s">
        <v>1225</v>
      </c>
      <c r="B939">
        <v>70</v>
      </c>
      <c r="C939">
        <v>45</v>
      </c>
      <c r="D939">
        <v>35</v>
      </c>
      <c r="E939" s="163" t="s">
        <v>1309</v>
      </c>
    </row>
    <row r="940" spans="1:5" ht="16.5" x14ac:dyDescent="0.35">
      <c r="A940" t="s">
        <v>1260</v>
      </c>
      <c r="B940">
        <v>100</v>
      </c>
      <c r="C940">
        <v>100</v>
      </c>
      <c r="D940">
        <v>100</v>
      </c>
      <c r="E940" s="163" t="s">
        <v>1309</v>
      </c>
    </row>
    <row r="941" spans="1:5" ht="16.5" x14ac:dyDescent="0.35">
      <c r="A941" t="s">
        <v>1329</v>
      </c>
      <c r="B941">
        <v>100</v>
      </c>
      <c r="C941">
        <v>100</v>
      </c>
      <c r="D941">
        <v>100</v>
      </c>
      <c r="E941" s="163" t="s">
        <v>1309</v>
      </c>
    </row>
    <row r="942" spans="1:5" ht="16.5" x14ac:dyDescent="0.35">
      <c r="A942" t="s">
        <v>940</v>
      </c>
      <c r="B942">
        <v>100</v>
      </c>
      <c r="C942">
        <v>100</v>
      </c>
      <c r="D942">
        <v>100</v>
      </c>
      <c r="E942" s="163" t="s">
        <v>1309</v>
      </c>
    </row>
    <row r="943" spans="1:5" ht="16.5" x14ac:dyDescent="0.35">
      <c r="A943" t="s">
        <v>1160</v>
      </c>
      <c r="B943">
        <v>100</v>
      </c>
      <c r="C943">
        <v>100</v>
      </c>
      <c r="D943">
        <v>100</v>
      </c>
      <c r="E943" s="163" t="s">
        <v>1309</v>
      </c>
    </row>
    <row r="944" spans="1:5" ht="16.5" x14ac:dyDescent="0.35">
      <c r="A944" t="s">
        <v>1037</v>
      </c>
      <c r="B944">
        <v>100</v>
      </c>
      <c r="C944">
        <v>100</v>
      </c>
      <c r="D944">
        <v>100</v>
      </c>
      <c r="E944" s="163" t="s">
        <v>1309</v>
      </c>
    </row>
    <row r="945" spans="1:5" ht="16.5" x14ac:dyDescent="0.35">
      <c r="A945" t="s">
        <v>1330</v>
      </c>
      <c r="B945">
        <v>100</v>
      </c>
      <c r="C945">
        <v>100</v>
      </c>
      <c r="D945">
        <v>100</v>
      </c>
      <c r="E945" s="163" t="s">
        <v>1309</v>
      </c>
    </row>
    <row r="946" spans="1:5" ht="16.5" x14ac:dyDescent="0.35">
      <c r="A946" t="s">
        <v>283</v>
      </c>
      <c r="B946">
        <v>100</v>
      </c>
      <c r="C946">
        <v>100</v>
      </c>
      <c r="D946">
        <v>100</v>
      </c>
      <c r="E946" s="163" t="s">
        <v>1309</v>
      </c>
    </row>
    <row r="947" spans="1:5" ht="16.5" x14ac:dyDescent="0.35">
      <c r="A947" t="s">
        <v>1279</v>
      </c>
      <c r="B947">
        <v>100</v>
      </c>
      <c r="C947">
        <v>100</v>
      </c>
      <c r="D947">
        <v>100</v>
      </c>
      <c r="E947" s="163" t="s">
        <v>1309</v>
      </c>
    </row>
    <row r="948" spans="1:5" ht="16.5" x14ac:dyDescent="0.35">
      <c r="A948" t="s">
        <v>1202</v>
      </c>
      <c r="B948">
        <v>100</v>
      </c>
      <c r="C948">
        <v>100</v>
      </c>
      <c r="D948">
        <v>100</v>
      </c>
      <c r="E948" s="163" t="s">
        <v>1309</v>
      </c>
    </row>
    <row r="949" spans="1:5" ht="16.5" x14ac:dyDescent="0.35">
      <c r="A949" t="s">
        <v>1332</v>
      </c>
      <c r="B949">
        <v>100</v>
      </c>
      <c r="C949">
        <v>100</v>
      </c>
      <c r="D949">
        <v>100</v>
      </c>
      <c r="E949" s="163" t="s">
        <v>1309</v>
      </c>
    </row>
    <row r="950" spans="1:5" ht="16.5" x14ac:dyDescent="0.35">
      <c r="A950" t="s">
        <v>1003</v>
      </c>
      <c r="B950">
        <v>100</v>
      </c>
      <c r="C950">
        <v>100</v>
      </c>
      <c r="D950">
        <v>100</v>
      </c>
      <c r="E950" s="163" t="s">
        <v>1309</v>
      </c>
    </row>
    <row r="951" spans="1:5" ht="16.5" x14ac:dyDescent="0.35">
      <c r="A951" t="s">
        <v>967</v>
      </c>
      <c r="B951">
        <v>100</v>
      </c>
      <c r="C951">
        <v>100</v>
      </c>
      <c r="D951">
        <v>100</v>
      </c>
      <c r="E951" s="163" t="s">
        <v>1309</v>
      </c>
    </row>
    <row r="952" spans="1:5" ht="16.5" x14ac:dyDescent="0.35">
      <c r="A952" t="s">
        <v>669</v>
      </c>
      <c r="B952">
        <v>70</v>
      </c>
      <c r="C952">
        <v>45</v>
      </c>
      <c r="D952">
        <v>35</v>
      </c>
      <c r="E952" s="163" t="s">
        <v>88</v>
      </c>
    </row>
    <row r="953" spans="1:5" ht="16.5" x14ac:dyDescent="0.35">
      <c r="A953" t="s">
        <v>102</v>
      </c>
      <c r="B953">
        <v>70</v>
      </c>
      <c r="C953">
        <v>45</v>
      </c>
      <c r="D953">
        <v>35</v>
      </c>
      <c r="E953" s="163" t="s">
        <v>88</v>
      </c>
    </row>
    <row r="954" spans="1:5" ht="16.5" x14ac:dyDescent="0.35">
      <c r="A954" t="s">
        <v>1105</v>
      </c>
      <c r="B954">
        <v>100</v>
      </c>
      <c r="C954">
        <v>100</v>
      </c>
      <c r="D954">
        <v>100</v>
      </c>
      <c r="E954" s="163" t="s">
        <v>1309</v>
      </c>
    </row>
    <row r="955" spans="1:5" ht="16.5" x14ac:dyDescent="0.35">
      <c r="A955" t="s">
        <v>1256</v>
      </c>
      <c r="B955">
        <v>100</v>
      </c>
      <c r="C955">
        <v>100</v>
      </c>
      <c r="D955">
        <v>100</v>
      </c>
      <c r="E955" s="163" t="s">
        <v>1309</v>
      </c>
    </row>
    <row r="956" spans="1:5" ht="16.5" x14ac:dyDescent="0.35">
      <c r="A956" t="s">
        <v>1314</v>
      </c>
      <c r="B956">
        <v>100</v>
      </c>
      <c r="C956">
        <v>100</v>
      </c>
      <c r="D956">
        <v>100</v>
      </c>
      <c r="E956" s="163" t="s">
        <v>1309</v>
      </c>
    </row>
    <row r="957" spans="1:5" ht="16.5" x14ac:dyDescent="0.35">
      <c r="A957" t="s">
        <v>313</v>
      </c>
      <c r="B957">
        <v>100</v>
      </c>
      <c r="C957">
        <v>100</v>
      </c>
      <c r="D957">
        <v>100</v>
      </c>
      <c r="E957" s="163" t="s">
        <v>1309</v>
      </c>
    </row>
    <row r="958" spans="1:5" ht="16.5" x14ac:dyDescent="0.35">
      <c r="A958" t="s">
        <v>941</v>
      </c>
      <c r="B958">
        <v>100</v>
      </c>
      <c r="C958">
        <v>100</v>
      </c>
      <c r="D958">
        <v>100</v>
      </c>
      <c r="E958" s="163" t="s">
        <v>1309</v>
      </c>
    </row>
    <row r="959" spans="1:5" ht="16.5" x14ac:dyDescent="0.35">
      <c r="A959" t="s">
        <v>1302</v>
      </c>
      <c r="B959">
        <v>100</v>
      </c>
      <c r="C959">
        <v>100</v>
      </c>
      <c r="D959">
        <v>100</v>
      </c>
      <c r="E959" s="163" t="s">
        <v>1309</v>
      </c>
    </row>
    <row r="960" spans="1:5" ht="16.5" x14ac:dyDescent="0.35">
      <c r="A960" t="s">
        <v>425</v>
      </c>
      <c r="B960">
        <v>100</v>
      </c>
      <c r="C960">
        <v>100</v>
      </c>
      <c r="D960">
        <v>100</v>
      </c>
      <c r="E960" s="163" t="s">
        <v>1309</v>
      </c>
    </row>
    <row r="961" spans="1:5" ht="16.5" x14ac:dyDescent="0.35">
      <c r="A961" t="s">
        <v>373</v>
      </c>
      <c r="B961">
        <v>100</v>
      </c>
      <c r="C961">
        <v>100</v>
      </c>
      <c r="D961">
        <v>100</v>
      </c>
      <c r="E961" s="163" t="s">
        <v>1309</v>
      </c>
    </row>
    <row r="962" spans="1:5" ht="16.5" x14ac:dyDescent="0.35">
      <c r="A962" t="s">
        <v>1048</v>
      </c>
      <c r="B962">
        <v>100</v>
      </c>
      <c r="C962">
        <v>100</v>
      </c>
      <c r="D962">
        <v>100</v>
      </c>
      <c r="E962" s="163" t="s">
        <v>1309</v>
      </c>
    </row>
    <row r="963" spans="1:5" ht="16.5" x14ac:dyDescent="0.35">
      <c r="A963" t="s">
        <v>1331</v>
      </c>
      <c r="B963">
        <v>100</v>
      </c>
      <c r="C963">
        <v>100</v>
      </c>
      <c r="D963">
        <v>100</v>
      </c>
      <c r="E963" s="163" t="s">
        <v>1309</v>
      </c>
    </row>
    <row r="964" spans="1:5" ht="16.5" x14ac:dyDescent="0.35">
      <c r="A964" t="s">
        <v>1338</v>
      </c>
      <c r="B964">
        <v>100</v>
      </c>
      <c r="C964">
        <v>100</v>
      </c>
      <c r="D964">
        <v>100</v>
      </c>
      <c r="E964" s="163" t="s">
        <v>1309</v>
      </c>
    </row>
    <row r="965" spans="1:5" ht="16.5" x14ac:dyDescent="0.35">
      <c r="A965" t="s">
        <v>1297</v>
      </c>
      <c r="B965">
        <v>100</v>
      </c>
      <c r="C965">
        <v>100</v>
      </c>
      <c r="D965">
        <v>100</v>
      </c>
      <c r="E965" s="163" t="s">
        <v>1309</v>
      </c>
    </row>
    <row r="966" spans="1:5" ht="16.5" x14ac:dyDescent="0.35">
      <c r="A966" t="s">
        <v>1240</v>
      </c>
      <c r="B966">
        <v>100</v>
      </c>
      <c r="C966">
        <v>100</v>
      </c>
      <c r="D966">
        <v>100</v>
      </c>
      <c r="E966" s="163" t="s">
        <v>1309</v>
      </c>
    </row>
    <row r="967" spans="1:5" ht="16.5" x14ac:dyDescent="0.35">
      <c r="A967" t="s">
        <v>1339</v>
      </c>
      <c r="B967">
        <v>100</v>
      </c>
      <c r="C967">
        <v>100</v>
      </c>
      <c r="D967">
        <v>100</v>
      </c>
      <c r="E967" s="163" t="s">
        <v>1309</v>
      </c>
    </row>
    <row r="968" spans="1:5" ht="16.5" x14ac:dyDescent="0.35">
      <c r="A968" t="s">
        <v>95</v>
      </c>
      <c r="B968">
        <v>100</v>
      </c>
      <c r="C968">
        <v>100</v>
      </c>
      <c r="D968">
        <v>100</v>
      </c>
      <c r="E968" s="163" t="s">
        <v>1309</v>
      </c>
    </row>
    <row r="969" spans="1:5" ht="16.5" x14ac:dyDescent="0.35">
      <c r="A969" t="s">
        <v>1034</v>
      </c>
      <c r="B969">
        <v>100</v>
      </c>
      <c r="C969">
        <v>100</v>
      </c>
      <c r="D969">
        <v>100</v>
      </c>
      <c r="E969" s="163" t="s">
        <v>1309</v>
      </c>
    </row>
    <row r="970" spans="1:5" ht="16.5" x14ac:dyDescent="0.35">
      <c r="A970" t="s">
        <v>1119</v>
      </c>
      <c r="B970">
        <v>100</v>
      </c>
      <c r="C970">
        <v>100</v>
      </c>
      <c r="D970">
        <v>100</v>
      </c>
      <c r="E970" s="163" t="s">
        <v>1309</v>
      </c>
    </row>
    <row r="971" spans="1:5" ht="16.5" x14ac:dyDescent="0.35">
      <c r="A971" t="s">
        <v>989</v>
      </c>
      <c r="B971">
        <v>100</v>
      </c>
      <c r="C971">
        <v>100</v>
      </c>
      <c r="D971">
        <v>100</v>
      </c>
      <c r="E971" s="163" t="s">
        <v>1309</v>
      </c>
    </row>
    <row r="972" spans="1:5" ht="16.5" x14ac:dyDescent="0.35">
      <c r="A972" t="s">
        <v>882</v>
      </c>
      <c r="B972">
        <v>100</v>
      </c>
      <c r="C972">
        <v>100</v>
      </c>
      <c r="D972">
        <v>100</v>
      </c>
      <c r="E972" s="163" t="s">
        <v>1309</v>
      </c>
    </row>
    <row r="973" spans="1:5" ht="16.5" x14ac:dyDescent="0.35">
      <c r="A973" t="s">
        <v>1262</v>
      </c>
      <c r="B973">
        <v>100</v>
      </c>
      <c r="C973">
        <v>100</v>
      </c>
      <c r="D973">
        <v>100</v>
      </c>
      <c r="E973" s="163" t="s">
        <v>1309</v>
      </c>
    </row>
    <row r="974" spans="1:5" ht="16.5" x14ac:dyDescent="0.35">
      <c r="A974" t="s">
        <v>161</v>
      </c>
      <c r="B974">
        <v>100</v>
      </c>
      <c r="C974">
        <v>100</v>
      </c>
      <c r="D974">
        <v>100</v>
      </c>
      <c r="E974" s="163" t="s">
        <v>1309</v>
      </c>
    </row>
    <row r="975" spans="1:5" ht="16.5" x14ac:dyDescent="0.35">
      <c r="A975" t="s">
        <v>287</v>
      </c>
      <c r="B975">
        <v>100</v>
      </c>
      <c r="C975">
        <v>100</v>
      </c>
      <c r="D975">
        <v>100</v>
      </c>
      <c r="E975" s="163" t="s">
        <v>1309</v>
      </c>
    </row>
    <row r="976" spans="1:5" ht="16.5" x14ac:dyDescent="0.35">
      <c r="A976" t="s">
        <v>559</v>
      </c>
      <c r="B976">
        <v>100</v>
      </c>
      <c r="C976">
        <v>100</v>
      </c>
      <c r="D976">
        <v>100</v>
      </c>
      <c r="E976" s="163" t="s">
        <v>1309</v>
      </c>
    </row>
    <row r="977" spans="1:5" ht="16.5" x14ac:dyDescent="0.35">
      <c r="A977" t="s">
        <v>1223</v>
      </c>
      <c r="B977">
        <v>100</v>
      </c>
      <c r="C977">
        <v>100</v>
      </c>
      <c r="D977">
        <v>100</v>
      </c>
      <c r="E977" s="163" t="s">
        <v>1309</v>
      </c>
    </row>
    <row r="978" spans="1:5" ht="16.5" x14ac:dyDescent="0.35">
      <c r="A978" t="s">
        <v>1153</v>
      </c>
      <c r="B978">
        <v>70</v>
      </c>
      <c r="C978">
        <v>45</v>
      </c>
      <c r="D978">
        <v>35</v>
      </c>
      <c r="E978" s="163" t="s">
        <v>88</v>
      </c>
    </row>
    <row r="979" spans="1:5" ht="16.5" x14ac:dyDescent="0.35">
      <c r="A979" t="s">
        <v>1400</v>
      </c>
      <c r="B979">
        <v>60</v>
      </c>
      <c r="C979">
        <v>40</v>
      </c>
      <c r="D979">
        <v>30</v>
      </c>
      <c r="E979" s="163" t="s">
        <v>88</v>
      </c>
    </row>
    <row r="980" spans="1:5" ht="16.5" x14ac:dyDescent="0.35">
      <c r="A980" t="s">
        <v>1061</v>
      </c>
      <c r="B980">
        <v>50</v>
      </c>
      <c r="C980">
        <v>40</v>
      </c>
      <c r="D980">
        <v>30</v>
      </c>
      <c r="E980" s="163" t="s">
        <v>88</v>
      </c>
    </row>
    <row r="981" spans="1:5" ht="16.5" x14ac:dyDescent="0.35">
      <c r="A981" t="s">
        <v>269</v>
      </c>
      <c r="B981">
        <v>100</v>
      </c>
      <c r="C981">
        <v>100</v>
      </c>
      <c r="D981">
        <v>100</v>
      </c>
      <c r="E981" s="163" t="s">
        <v>1309</v>
      </c>
    </row>
    <row r="982" spans="1:5" ht="16.5" x14ac:dyDescent="0.35">
      <c r="A982" t="s">
        <v>1316</v>
      </c>
      <c r="B982">
        <v>100</v>
      </c>
      <c r="C982">
        <v>100</v>
      </c>
      <c r="D982">
        <v>100</v>
      </c>
      <c r="E982" s="163" t="s">
        <v>1309</v>
      </c>
    </row>
    <row r="983" spans="1:5" ht="16.5" x14ac:dyDescent="0.35">
      <c r="A983" t="s">
        <v>382</v>
      </c>
      <c r="B983">
        <v>80</v>
      </c>
      <c r="C983">
        <v>50</v>
      </c>
      <c r="D983">
        <v>40</v>
      </c>
      <c r="E983" s="163" t="s">
        <v>88</v>
      </c>
    </row>
    <row r="984" spans="1:5" ht="16.5" x14ac:dyDescent="0.35">
      <c r="A984" t="s">
        <v>1134</v>
      </c>
      <c r="B984">
        <v>100</v>
      </c>
      <c r="C984">
        <v>100</v>
      </c>
      <c r="D984">
        <v>100</v>
      </c>
      <c r="E984" s="163" t="s">
        <v>1309</v>
      </c>
    </row>
    <row r="985" spans="1:5" ht="16.5" x14ac:dyDescent="0.35">
      <c r="A985" t="s">
        <v>1277</v>
      </c>
      <c r="B985">
        <v>100</v>
      </c>
      <c r="C985">
        <v>100</v>
      </c>
      <c r="D985">
        <v>100</v>
      </c>
      <c r="E985" s="163" t="s">
        <v>1309</v>
      </c>
    </row>
    <row r="986" spans="1:5" ht="16.5" x14ac:dyDescent="0.35">
      <c r="A986" t="s">
        <v>1405</v>
      </c>
      <c r="B986">
        <v>100</v>
      </c>
      <c r="C986">
        <v>100</v>
      </c>
      <c r="D986">
        <v>100</v>
      </c>
      <c r="E986" s="163" t="s">
        <v>1309</v>
      </c>
    </row>
    <row r="987" spans="1:5" ht="16.5" x14ac:dyDescent="0.35">
      <c r="A987" t="s">
        <v>1175</v>
      </c>
      <c r="B987">
        <v>100</v>
      </c>
      <c r="C987">
        <v>100</v>
      </c>
      <c r="D987">
        <v>100</v>
      </c>
      <c r="E987" s="163" t="s">
        <v>1309</v>
      </c>
    </row>
    <row r="988" spans="1:5" ht="16.5" x14ac:dyDescent="0.35">
      <c r="A988" t="s">
        <v>1343</v>
      </c>
      <c r="B988">
        <v>100</v>
      </c>
      <c r="C988">
        <v>100</v>
      </c>
      <c r="D988">
        <v>100</v>
      </c>
      <c r="E988" s="163" t="s">
        <v>1309</v>
      </c>
    </row>
    <row r="989" spans="1:5" ht="16.5" x14ac:dyDescent="0.35">
      <c r="A989" t="s">
        <v>1165</v>
      </c>
      <c r="B989">
        <v>100</v>
      </c>
      <c r="C989">
        <v>100</v>
      </c>
      <c r="D989">
        <v>100</v>
      </c>
      <c r="E989" s="163" t="s">
        <v>1309</v>
      </c>
    </row>
    <row r="990" spans="1:5" ht="16.5" x14ac:dyDescent="0.35">
      <c r="A990" t="s">
        <v>657</v>
      </c>
      <c r="B990">
        <v>100</v>
      </c>
      <c r="C990">
        <v>100</v>
      </c>
      <c r="D990">
        <v>100</v>
      </c>
      <c r="E990" s="163" t="s">
        <v>1309</v>
      </c>
    </row>
    <row r="991" spans="1:5" ht="16.5" x14ac:dyDescent="0.35">
      <c r="A991" t="s">
        <v>1421</v>
      </c>
      <c r="B991">
        <v>100</v>
      </c>
      <c r="C991">
        <v>100</v>
      </c>
      <c r="D991">
        <v>100</v>
      </c>
      <c r="E991" s="163" t="s">
        <v>1309</v>
      </c>
    </row>
    <row r="992" spans="1:5" ht="16.5" x14ac:dyDescent="0.35">
      <c r="A992" t="s">
        <v>256</v>
      </c>
      <c r="B992">
        <v>100</v>
      </c>
      <c r="C992">
        <v>100</v>
      </c>
      <c r="D992">
        <v>100</v>
      </c>
      <c r="E992" s="163" t="s">
        <v>1309</v>
      </c>
    </row>
    <row r="993" spans="1:5" ht="16.5" x14ac:dyDescent="0.35">
      <c r="A993" t="s">
        <v>1084</v>
      </c>
      <c r="B993">
        <v>100</v>
      </c>
      <c r="C993">
        <v>100</v>
      </c>
      <c r="D993">
        <v>100</v>
      </c>
      <c r="E993" s="163" t="s">
        <v>1309</v>
      </c>
    </row>
    <row r="994" spans="1:5" ht="16.5" x14ac:dyDescent="0.35">
      <c r="A994" t="s">
        <v>1345</v>
      </c>
      <c r="B994">
        <v>100</v>
      </c>
      <c r="C994">
        <v>100</v>
      </c>
      <c r="D994">
        <v>100</v>
      </c>
      <c r="E994" s="163" t="s">
        <v>1309</v>
      </c>
    </row>
    <row r="995" spans="1:5" ht="16.5" x14ac:dyDescent="0.35">
      <c r="A995" t="s">
        <v>203</v>
      </c>
      <c r="B995">
        <v>100</v>
      </c>
      <c r="C995">
        <v>100</v>
      </c>
      <c r="D995">
        <v>100</v>
      </c>
      <c r="E995" s="163" t="s">
        <v>1309</v>
      </c>
    </row>
    <row r="996" spans="1:5" ht="16.5" x14ac:dyDescent="0.35">
      <c r="A996" t="s">
        <v>542</v>
      </c>
      <c r="B996">
        <v>100</v>
      </c>
      <c r="C996">
        <v>100</v>
      </c>
      <c r="D996">
        <v>100</v>
      </c>
      <c r="E996" s="163" t="s">
        <v>1309</v>
      </c>
    </row>
    <row r="997" spans="1:5" ht="16.5" x14ac:dyDescent="0.35">
      <c r="A997" t="s">
        <v>643</v>
      </c>
      <c r="B997">
        <v>100</v>
      </c>
      <c r="C997">
        <v>100</v>
      </c>
      <c r="D997">
        <v>100</v>
      </c>
      <c r="E997" s="163" t="s">
        <v>1309</v>
      </c>
    </row>
    <row r="998" spans="1:5" ht="16.5" x14ac:dyDescent="0.35">
      <c r="A998" t="s">
        <v>541</v>
      </c>
      <c r="B998">
        <v>70</v>
      </c>
      <c r="C998">
        <v>45</v>
      </c>
      <c r="D998">
        <v>35</v>
      </c>
      <c r="E998" s="163" t="s">
        <v>88</v>
      </c>
    </row>
    <row r="999" spans="1:5" ht="16.5" x14ac:dyDescent="0.35">
      <c r="A999" t="s">
        <v>1278</v>
      </c>
      <c r="B999">
        <v>70</v>
      </c>
      <c r="C999">
        <v>50</v>
      </c>
      <c r="D999">
        <v>40</v>
      </c>
      <c r="E999" s="163" t="s">
        <v>88</v>
      </c>
    </row>
    <row r="1000" spans="1:5" ht="16.5" x14ac:dyDescent="0.35">
      <c r="A1000" t="s">
        <v>103</v>
      </c>
      <c r="B1000">
        <v>70</v>
      </c>
      <c r="C1000">
        <v>45</v>
      </c>
      <c r="D1000">
        <v>35</v>
      </c>
      <c r="E1000" s="163" t="s">
        <v>88</v>
      </c>
    </row>
    <row r="1001" spans="1:5" ht="16.5" x14ac:dyDescent="0.35">
      <c r="A1001" t="s">
        <v>695</v>
      </c>
      <c r="B1001">
        <v>50</v>
      </c>
      <c r="C1001">
        <v>35</v>
      </c>
      <c r="D1001">
        <v>25</v>
      </c>
      <c r="E1001" s="163" t="s">
        <v>88</v>
      </c>
    </row>
    <row r="1002" spans="1:5" ht="16.5" x14ac:dyDescent="0.35">
      <c r="A1002" t="s">
        <v>1310</v>
      </c>
      <c r="B1002">
        <v>50</v>
      </c>
      <c r="C1002">
        <v>35</v>
      </c>
      <c r="D1002">
        <v>25</v>
      </c>
      <c r="E1002" s="163" t="s">
        <v>88</v>
      </c>
    </row>
    <row r="1003" spans="1:5" ht="16.5" x14ac:dyDescent="0.35">
      <c r="A1003" t="s">
        <v>900</v>
      </c>
      <c r="B1003">
        <v>100</v>
      </c>
      <c r="C1003">
        <v>100</v>
      </c>
      <c r="D1003">
        <v>100</v>
      </c>
      <c r="E1003" s="163" t="s">
        <v>1309</v>
      </c>
    </row>
    <row r="1004" spans="1:5" ht="16.5" x14ac:dyDescent="0.35">
      <c r="A1004" t="s">
        <v>1091</v>
      </c>
      <c r="B1004">
        <v>100</v>
      </c>
      <c r="C1004">
        <v>100</v>
      </c>
      <c r="D1004">
        <v>100</v>
      </c>
      <c r="E1004" s="163" t="s">
        <v>1309</v>
      </c>
    </row>
    <row r="1005" spans="1:5" ht="16.5" x14ac:dyDescent="0.35">
      <c r="A1005" t="s">
        <v>1385</v>
      </c>
      <c r="B1005">
        <v>100</v>
      </c>
      <c r="C1005">
        <v>100</v>
      </c>
      <c r="D1005">
        <v>100</v>
      </c>
      <c r="E1005" s="163" t="s">
        <v>1309</v>
      </c>
    </row>
    <row r="1006" spans="1:5" ht="16.5" x14ac:dyDescent="0.35">
      <c r="A1006" t="s">
        <v>1063</v>
      </c>
      <c r="B1006">
        <v>100</v>
      </c>
      <c r="C1006">
        <v>100</v>
      </c>
      <c r="D1006">
        <v>100</v>
      </c>
      <c r="E1006" s="163" t="s">
        <v>1309</v>
      </c>
    </row>
    <row r="1007" spans="1:5" ht="16.5" x14ac:dyDescent="0.35">
      <c r="A1007" t="s">
        <v>1147</v>
      </c>
      <c r="B1007">
        <v>100</v>
      </c>
      <c r="C1007">
        <v>100</v>
      </c>
      <c r="D1007">
        <v>100</v>
      </c>
      <c r="E1007" s="163" t="s">
        <v>1309</v>
      </c>
    </row>
    <row r="1008" spans="1:5" ht="16.5" x14ac:dyDescent="0.35">
      <c r="A1008" t="s">
        <v>767</v>
      </c>
      <c r="B1008">
        <v>100</v>
      </c>
      <c r="C1008">
        <v>100</v>
      </c>
      <c r="D1008">
        <v>100</v>
      </c>
      <c r="E1008" s="163" t="s">
        <v>1309</v>
      </c>
    </row>
    <row r="1009" spans="1:5" ht="16.5" x14ac:dyDescent="0.35">
      <c r="A1009" t="s">
        <v>1350</v>
      </c>
      <c r="B1009">
        <v>100</v>
      </c>
      <c r="C1009">
        <v>100</v>
      </c>
      <c r="D1009">
        <v>100</v>
      </c>
      <c r="E1009" s="163" t="s">
        <v>1309</v>
      </c>
    </row>
    <row r="1010" spans="1:5" ht="16.5" x14ac:dyDescent="0.35">
      <c r="A1010" t="s">
        <v>510</v>
      </c>
      <c r="B1010">
        <v>100</v>
      </c>
      <c r="C1010">
        <v>100</v>
      </c>
      <c r="D1010">
        <v>100</v>
      </c>
      <c r="E1010" s="163" t="s">
        <v>1309</v>
      </c>
    </row>
    <row r="1011" spans="1:5" ht="16.5" x14ac:dyDescent="0.35">
      <c r="A1011" t="s">
        <v>1346</v>
      </c>
      <c r="B1011">
        <v>100</v>
      </c>
      <c r="C1011">
        <v>100</v>
      </c>
      <c r="D1011">
        <v>100</v>
      </c>
      <c r="E1011" s="163" t="s">
        <v>1309</v>
      </c>
    </row>
    <row r="1012" spans="1:5" ht="16.5" x14ac:dyDescent="0.35">
      <c r="A1012" t="s">
        <v>1114</v>
      </c>
      <c r="B1012">
        <v>70</v>
      </c>
      <c r="C1012">
        <v>45</v>
      </c>
      <c r="D1012">
        <v>35</v>
      </c>
      <c r="E1012" s="163" t="s">
        <v>1309</v>
      </c>
    </row>
    <row r="1013" spans="1:5" ht="16.5" x14ac:dyDescent="0.35">
      <c r="A1013" t="s">
        <v>1100</v>
      </c>
      <c r="B1013">
        <v>100</v>
      </c>
      <c r="C1013">
        <v>100</v>
      </c>
      <c r="D1013">
        <v>100</v>
      </c>
      <c r="E1013" s="163" t="s">
        <v>1309</v>
      </c>
    </row>
    <row r="1014" spans="1:5" ht="16.5" x14ac:dyDescent="0.35">
      <c r="A1014" t="s">
        <v>1148</v>
      </c>
      <c r="B1014">
        <v>100</v>
      </c>
      <c r="C1014">
        <v>100</v>
      </c>
      <c r="D1014">
        <v>100</v>
      </c>
      <c r="E1014" s="163" t="s">
        <v>1309</v>
      </c>
    </row>
    <row r="1015" spans="1:5" ht="16.5" x14ac:dyDescent="0.35">
      <c r="A1015" t="s">
        <v>906</v>
      </c>
      <c r="B1015">
        <v>100</v>
      </c>
      <c r="C1015">
        <v>100</v>
      </c>
      <c r="D1015">
        <v>100</v>
      </c>
      <c r="E1015" s="163" t="s">
        <v>1309</v>
      </c>
    </row>
    <row r="1016" spans="1:5" ht="16.5" x14ac:dyDescent="0.35">
      <c r="A1016" t="s">
        <v>1348</v>
      </c>
      <c r="B1016">
        <v>100</v>
      </c>
      <c r="C1016">
        <v>100</v>
      </c>
      <c r="D1016">
        <v>100</v>
      </c>
      <c r="E1016" s="163" t="s">
        <v>1309</v>
      </c>
    </row>
    <row r="1017" spans="1:5" ht="16.5" x14ac:dyDescent="0.35">
      <c r="A1017" t="s">
        <v>490</v>
      </c>
      <c r="B1017">
        <v>100</v>
      </c>
      <c r="C1017">
        <v>100</v>
      </c>
      <c r="D1017">
        <v>100</v>
      </c>
      <c r="E1017" s="163" t="s">
        <v>1309</v>
      </c>
    </row>
    <row r="1018" spans="1:5" ht="16.5" x14ac:dyDescent="0.35">
      <c r="A1018" t="s">
        <v>340</v>
      </c>
      <c r="B1018">
        <v>100</v>
      </c>
      <c r="C1018">
        <v>100</v>
      </c>
      <c r="D1018">
        <v>100</v>
      </c>
      <c r="E1018" s="163" t="s">
        <v>1309</v>
      </c>
    </row>
    <row r="1019" spans="1:5" ht="16.5" x14ac:dyDescent="0.35">
      <c r="A1019" t="s">
        <v>1347</v>
      </c>
      <c r="B1019">
        <v>100</v>
      </c>
      <c r="C1019">
        <v>100</v>
      </c>
      <c r="D1019">
        <v>100</v>
      </c>
      <c r="E1019" s="163" t="s">
        <v>1309</v>
      </c>
    </row>
    <row r="1020" spans="1:5" ht="16.5" x14ac:dyDescent="0.35">
      <c r="A1020" t="s">
        <v>1315</v>
      </c>
      <c r="B1020">
        <v>100</v>
      </c>
      <c r="C1020">
        <v>100</v>
      </c>
      <c r="D1020">
        <v>100</v>
      </c>
      <c r="E1020" s="163" t="s">
        <v>1309</v>
      </c>
    </row>
    <row r="1021" spans="1:5" ht="16.5" x14ac:dyDescent="0.35">
      <c r="A1021" t="s">
        <v>374</v>
      </c>
      <c r="B1021">
        <v>70</v>
      </c>
      <c r="C1021">
        <v>45</v>
      </c>
      <c r="D1021">
        <v>35</v>
      </c>
      <c r="E1021" s="163" t="s">
        <v>88</v>
      </c>
    </row>
    <row r="1022" spans="1:5" ht="16.5" x14ac:dyDescent="0.35">
      <c r="A1022" t="s">
        <v>375</v>
      </c>
      <c r="B1022">
        <v>70</v>
      </c>
      <c r="C1022">
        <v>45</v>
      </c>
      <c r="D1022">
        <v>35</v>
      </c>
      <c r="E1022" s="163" t="s">
        <v>1309</v>
      </c>
    </row>
    <row r="1023" spans="1:5" ht="16.5" x14ac:dyDescent="0.35">
      <c r="A1023" t="s">
        <v>563</v>
      </c>
      <c r="B1023">
        <v>60</v>
      </c>
      <c r="C1023">
        <v>45</v>
      </c>
      <c r="D1023">
        <v>35</v>
      </c>
      <c r="E1023" s="163" t="s">
        <v>88</v>
      </c>
    </row>
    <row r="1024" spans="1:5" ht="16.5" x14ac:dyDescent="0.35">
      <c r="A1024" t="s">
        <v>564</v>
      </c>
      <c r="B1024">
        <v>60</v>
      </c>
      <c r="C1024">
        <v>45</v>
      </c>
      <c r="D1024">
        <v>35</v>
      </c>
      <c r="E1024" s="163" t="s">
        <v>1309</v>
      </c>
    </row>
    <row r="1025" spans="1:5" ht="16.5" x14ac:dyDescent="0.35">
      <c r="A1025" t="s">
        <v>757</v>
      </c>
      <c r="B1025">
        <v>70</v>
      </c>
      <c r="C1025">
        <v>45</v>
      </c>
      <c r="D1025">
        <v>35</v>
      </c>
      <c r="E1025" s="163" t="s">
        <v>88</v>
      </c>
    </row>
    <row r="1026" spans="1:5" ht="16.5" x14ac:dyDescent="0.35">
      <c r="A1026" t="s">
        <v>1352</v>
      </c>
      <c r="B1026">
        <v>100</v>
      </c>
      <c r="C1026">
        <v>100</v>
      </c>
      <c r="D1026">
        <v>100</v>
      </c>
      <c r="E1026" s="163" t="s">
        <v>1309</v>
      </c>
    </row>
    <row r="1027" spans="1:5" ht="16.5" x14ac:dyDescent="0.35">
      <c r="A1027" t="s">
        <v>1107</v>
      </c>
      <c r="B1027">
        <v>100</v>
      </c>
      <c r="C1027">
        <v>100</v>
      </c>
      <c r="D1027">
        <v>100</v>
      </c>
      <c r="E1027" s="163" t="s">
        <v>1309</v>
      </c>
    </row>
    <row r="1028" spans="1:5" ht="16.5" x14ac:dyDescent="0.35">
      <c r="A1028" t="s">
        <v>655</v>
      </c>
      <c r="B1028">
        <v>100</v>
      </c>
      <c r="C1028">
        <v>100</v>
      </c>
      <c r="D1028">
        <v>100</v>
      </c>
      <c r="E1028" s="163" t="s">
        <v>1309</v>
      </c>
    </row>
    <row r="1029" spans="1:5" ht="16.5" x14ac:dyDescent="0.35">
      <c r="A1029" t="s">
        <v>1195</v>
      </c>
      <c r="B1029">
        <v>60</v>
      </c>
      <c r="C1029">
        <v>40</v>
      </c>
      <c r="D1029">
        <v>30</v>
      </c>
      <c r="E1029" s="163" t="s">
        <v>88</v>
      </c>
    </row>
    <row r="1030" spans="1:5" ht="16.5" x14ac:dyDescent="0.35">
      <c r="A1030" t="s">
        <v>1355</v>
      </c>
      <c r="B1030">
        <v>100</v>
      </c>
      <c r="C1030">
        <v>100</v>
      </c>
      <c r="D1030">
        <v>100</v>
      </c>
      <c r="E1030" s="163" t="s">
        <v>1309</v>
      </c>
    </row>
    <row r="1031" spans="1:5" ht="16.5" x14ac:dyDescent="0.35">
      <c r="A1031" t="s">
        <v>1353</v>
      </c>
      <c r="B1031">
        <v>100</v>
      </c>
      <c r="C1031">
        <v>100</v>
      </c>
      <c r="D1031">
        <v>100</v>
      </c>
      <c r="E1031" s="163" t="s">
        <v>1309</v>
      </c>
    </row>
    <row r="1032" spans="1:5" ht="16.5" x14ac:dyDescent="0.35">
      <c r="A1032" t="s">
        <v>1354</v>
      </c>
      <c r="B1032">
        <v>100</v>
      </c>
      <c r="C1032">
        <v>100</v>
      </c>
      <c r="D1032">
        <v>100</v>
      </c>
      <c r="E1032" s="163" t="s">
        <v>1309</v>
      </c>
    </row>
    <row r="1033" spans="1:5" ht="16.5" x14ac:dyDescent="0.35">
      <c r="A1033" t="s">
        <v>1271</v>
      </c>
      <c r="B1033">
        <v>100</v>
      </c>
      <c r="C1033">
        <v>100</v>
      </c>
      <c r="D1033">
        <v>100</v>
      </c>
      <c r="E1033" s="163" t="s">
        <v>1309</v>
      </c>
    </row>
    <row r="1034" spans="1:5" ht="16.5" x14ac:dyDescent="0.35">
      <c r="A1034" t="s">
        <v>552</v>
      </c>
      <c r="B1034">
        <v>50</v>
      </c>
      <c r="C1034">
        <v>35</v>
      </c>
      <c r="D1034">
        <v>25</v>
      </c>
      <c r="E1034" s="163" t="s">
        <v>88</v>
      </c>
    </row>
    <row r="1035" spans="1:5" ht="16.5" x14ac:dyDescent="0.35">
      <c r="A1035" t="s">
        <v>448</v>
      </c>
      <c r="B1035">
        <v>80</v>
      </c>
      <c r="C1035">
        <v>50</v>
      </c>
      <c r="D1035">
        <v>40</v>
      </c>
      <c r="E1035" s="163" t="s">
        <v>88</v>
      </c>
    </row>
    <row r="1036" spans="1:5" ht="16.5" x14ac:dyDescent="0.35">
      <c r="A1036" t="s">
        <v>1163</v>
      </c>
      <c r="B1036">
        <v>70</v>
      </c>
      <c r="C1036">
        <v>50</v>
      </c>
      <c r="D1036">
        <v>40</v>
      </c>
      <c r="E1036" s="163" t="s">
        <v>88</v>
      </c>
    </row>
    <row r="1037" spans="1:5" ht="16.5" x14ac:dyDescent="0.35">
      <c r="A1037" t="s">
        <v>825</v>
      </c>
      <c r="B1037">
        <v>100</v>
      </c>
      <c r="C1037">
        <v>100</v>
      </c>
      <c r="D1037">
        <v>100</v>
      </c>
      <c r="E1037" s="163" t="s">
        <v>1309</v>
      </c>
    </row>
    <row r="1038" spans="1:5" ht="16.5" x14ac:dyDescent="0.35">
      <c r="A1038" t="s">
        <v>1109</v>
      </c>
      <c r="B1038">
        <v>100</v>
      </c>
      <c r="C1038">
        <v>100</v>
      </c>
      <c r="D1038">
        <v>100</v>
      </c>
      <c r="E1038" s="163" t="s">
        <v>1309</v>
      </c>
    </row>
    <row r="1039" spans="1:5" ht="16.5" x14ac:dyDescent="0.35">
      <c r="A1039" t="s">
        <v>1284</v>
      </c>
      <c r="B1039">
        <v>100</v>
      </c>
      <c r="C1039">
        <v>100</v>
      </c>
      <c r="D1039">
        <v>100</v>
      </c>
      <c r="E1039" s="163" t="s">
        <v>1309</v>
      </c>
    </row>
    <row r="1040" spans="1:5" ht="16.5" x14ac:dyDescent="0.35">
      <c r="A1040" t="s">
        <v>525</v>
      </c>
      <c r="B1040">
        <v>60</v>
      </c>
      <c r="C1040">
        <v>40</v>
      </c>
      <c r="D1040">
        <v>30</v>
      </c>
      <c r="E1040" s="163" t="s">
        <v>88</v>
      </c>
    </row>
    <row r="1041" spans="1:5" ht="16.5" x14ac:dyDescent="0.35">
      <c r="A1041" t="s">
        <v>922</v>
      </c>
      <c r="B1041">
        <v>60</v>
      </c>
      <c r="C1041">
        <v>40</v>
      </c>
      <c r="D1041">
        <v>30</v>
      </c>
      <c r="E1041" s="163" t="s">
        <v>1309</v>
      </c>
    </row>
    <row r="1042" spans="1:5" ht="16.5" x14ac:dyDescent="0.35">
      <c r="A1042" t="s">
        <v>935</v>
      </c>
      <c r="B1042">
        <v>50</v>
      </c>
      <c r="C1042">
        <v>35</v>
      </c>
      <c r="D1042">
        <v>25</v>
      </c>
      <c r="E1042" s="163" t="s">
        <v>88</v>
      </c>
    </row>
    <row r="1043" spans="1:5" ht="16.5" x14ac:dyDescent="0.35">
      <c r="A1043" t="s">
        <v>316</v>
      </c>
      <c r="B1043">
        <v>100</v>
      </c>
      <c r="C1043">
        <v>100</v>
      </c>
      <c r="D1043">
        <v>100</v>
      </c>
      <c r="E1043" s="163" t="s">
        <v>1309</v>
      </c>
    </row>
    <row r="1044" spans="1:5" ht="16.5" x14ac:dyDescent="0.35">
      <c r="A1044" t="s">
        <v>1357</v>
      </c>
      <c r="B1044">
        <v>100</v>
      </c>
      <c r="C1044">
        <v>100</v>
      </c>
      <c r="D1044">
        <v>100</v>
      </c>
      <c r="E1044" s="163" t="s">
        <v>1309</v>
      </c>
    </row>
    <row r="1045" spans="1:5" ht="16.5" x14ac:dyDescent="0.35">
      <c r="A1045" t="s">
        <v>1359</v>
      </c>
      <c r="B1045">
        <v>50</v>
      </c>
      <c r="C1045">
        <v>35</v>
      </c>
      <c r="D1045">
        <v>25</v>
      </c>
      <c r="E1045" s="163" t="s">
        <v>1309</v>
      </c>
    </row>
    <row r="1046" spans="1:5" ht="16.5" x14ac:dyDescent="0.35">
      <c r="A1046" t="s">
        <v>1356</v>
      </c>
      <c r="B1046">
        <v>100</v>
      </c>
      <c r="C1046">
        <v>100</v>
      </c>
      <c r="D1046">
        <v>100</v>
      </c>
      <c r="E1046" s="163" t="s">
        <v>1309</v>
      </c>
    </row>
    <row r="1047" spans="1:5" ht="16.5" x14ac:dyDescent="0.35">
      <c r="A1047" t="s">
        <v>1335</v>
      </c>
      <c r="B1047">
        <v>100</v>
      </c>
      <c r="C1047">
        <v>100</v>
      </c>
      <c r="D1047">
        <v>100</v>
      </c>
      <c r="E1047" s="163" t="s">
        <v>1309</v>
      </c>
    </row>
    <row r="1048" spans="1:5" ht="16.5" x14ac:dyDescent="0.35">
      <c r="A1048" t="s">
        <v>1365</v>
      </c>
      <c r="B1048">
        <v>100</v>
      </c>
      <c r="C1048">
        <v>100</v>
      </c>
      <c r="D1048">
        <v>100</v>
      </c>
      <c r="E1048" s="163" t="s">
        <v>1309</v>
      </c>
    </row>
    <row r="1049" spans="1:5" ht="16.5" x14ac:dyDescent="0.35">
      <c r="A1049" t="s">
        <v>1363</v>
      </c>
      <c r="B1049">
        <v>100</v>
      </c>
      <c r="C1049">
        <v>100</v>
      </c>
      <c r="D1049">
        <v>100</v>
      </c>
      <c r="E1049" s="163" t="s">
        <v>1309</v>
      </c>
    </row>
    <row r="1050" spans="1:5" ht="16.5" x14ac:dyDescent="0.35">
      <c r="A1050" t="s">
        <v>346</v>
      </c>
      <c r="B1050">
        <v>100</v>
      </c>
      <c r="C1050">
        <v>100</v>
      </c>
      <c r="D1050">
        <v>100</v>
      </c>
      <c r="E1050" s="163" t="s">
        <v>1309</v>
      </c>
    </row>
    <row r="1051" spans="1:5" ht="16.5" x14ac:dyDescent="0.35">
      <c r="A1051" t="s">
        <v>1364</v>
      </c>
      <c r="B1051">
        <v>100</v>
      </c>
      <c r="C1051">
        <v>100</v>
      </c>
      <c r="D1051">
        <v>100</v>
      </c>
      <c r="E1051" s="163" t="s">
        <v>1309</v>
      </c>
    </row>
    <row r="1052" spans="1:5" ht="16.5" x14ac:dyDescent="0.35">
      <c r="A1052" t="s">
        <v>1362</v>
      </c>
      <c r="B1052">
        <v>100</v>
      </c>
      <c r="C1052">
        <v>100</v>
      </c>
      <c r="D1052">
        <v>100</v>
      </c>
      <c r="E1052" s="163" t="s">
        <v>1309</v>
      </c>
    </row>
    <row r="1053" spans="1:5" ht="16.5" x14ac:dyDescent="0.35">
      <c r="A1053" t="s">
        <v>1367</v>
      </c>
      <c r="B1053">
        <v>50</v>
      </c>
      <c r="C1053">
        <v>35</v>
      </c>
      <c r="D1053">
        <v>25</v>
      </c>
      <c r="E1053" s="163" t="s">
        <v>1309</v>
      </c>
    </row>
    <row r="1054" spans="1:5" ht="16.5" x14ac:dyDescent="0.35">
      <c r="A1054" t="s">
        <v>278</v>
      </c>
      <c r="B1054">
        <v>50</v>
      </c>
      <c r="C1054">
        <v>35</v>
      </c>
      <c r="D1054">
        <v>25</v>
      </c>
      <c r="E1054" s="163" t="s">
        <v>88</v>
      </c>
    </row>
    <row r="1055" spans="1:5" ht="16.5" x14ac:dyDescent="0.35">
      <c r="A1055" t="s">
        <v>609</v>
      </c>
      <c r="B1055">
        <v>100</v>
      </c>
      <c r="C1055">
        <v>100</v>
      </c>
      <c r="D1055">
        <v>100</v>
      </c>
      <c r="E1055" s="163" t="s">
        <v>1309</v>
      </c>
    </row>
    <row r="1056" spans="1:5" ht="16.5" x14ac:dyDescent="0.35">
      <c r="A1056" t="s">
        <v>610</v>
      </c>
      <c r="B1056">
        <v>100</v>
      </c>
      <c r="C1056">
        <v>100</v>
      </c>
      <c r="D1056">
        <v>100</v>
      </c>
      <c r="E1056" s="163" t="s">
        <v>1309</v>
      </c>
    </row>
    <row r="1057" spans="1:5" ht="16.5" x14ac:dyDescent="0.35">
      <c r="A1057" t="s">
        <v>369</v>
      </c>
      <c r="B1057">
        <v>80</v>
      </c>
      <c r="C1057">
        <v>50</v>
      </c>
      <c r="D1057">
        <v>40</v>
      </c>
      <c r="E1057" s="163" t="s">
        <v>88</v>
      </c>
    </row>
    <row r="1058" spans="1:5" ht="16.5" x14ac:dyDescent="0.35">
      <c r="A1058" t="s">
        <v>191</v>
      </c>
      <c r="B1058">
        <v>80</v>
      </c>
      <c r="C1058">
        <v>50</v>
      </c>
      <c r="D1058">
        <v>40</v>
      </c>
      <c r="E1058" s="163" t="s">
        <v>88</v>
      </c>
    </row>
    <row r="1059" spans="1:5" ht="16.5" x14ac:dyDescent="0.35">
      <c r="A1059" t="s">
        <v>1131</v>
      </c>
      <c r="B1059">
        <v>100</v>
      </c>
      <c r="C1059">
        <v>100</v>
      </c>
      <c r="D1059">
        <v>100</v>
      </c>
      <c r="E1059" s="163" t="s">
        <v>1309</v>
      </c>
    </row>
    <row r="1060" spans="1:5" ht="16.5" x14ac:dyDescent="0.35">
      <c r="A1060" t="s">
        <v>193</v>
      </c>
      <c r="B1060">
        <v>80</v>
      </c>
      <c r="C1060">
        <v>50</v>
      </c>
      <c r="D1060">
        <v>40</v>
      </c>
      <c r="E1060" s="163" t="s">
        <v>1309</v>
      </c>
    </row>
    <row r="1061" spans="1:5" ht="16.5" x14ac:dyDescent="0.35">
      <c r="A1061" t="s">
        <v>565</v>
      </c>
      <c r="B1061">
        <v>100</v>
      </c>
      <c r="C1061">
        <v>100</v>
      </c>
      <c r="D1061">
        <v>100</v>
      </c>
      <c r="E1061" s="163" t="s">
        <v>1309</v>
      </c>
    </row>
    <row r="1062" spans="1:5" ht="16.5" x14ac:dyDescent="0.35">
      <c r="A1062" t="s">
        <v>489</v>
      </c>
      <c r="B1062">
        <v>100</v>
      </c>
      <c r="C1062">
        <v>100</v>
      </c>
      <c r="D1062">
        <v>100</v>
      </c>
      <c r="E1062" s="163" t="s">
        <v>1309</v>
      </c>
    </row>
    <row r="1063" spans="1:5" ht="16.5" x14ac:dyDescent="0.35">
      <c r="A1063" t="s">
        <v>469</v>
      </c>
      <c r="B1063">
        <v>100</v>
      </c>
      <c r="C1063">
        <v>100</v>
      </c>
      <c r="D1063">
        <v>100</v>
      </c>
      <c r="E1063" s="163" t="s">
        <v>1309</v>
      </c>
    </row>
    <row r="1064" spans="1:5" ht="16.5" x14ac:dyDescent="0.35">
      <c r="A1064" t="s">
        <v>1189</v>
      </c>
      <c r="B1064">
        <v>100</v>
      </c>
      <c r="C1064">
        <v>100</v>
      </c>
      <c r="D1064">
        <v>100</v>
      </c>
      <c r="E1064" s="163" t="s">
        <v>1309</v>
      </c>
    </row>
    <row r="1065" spans="1:5" ht="16.5" x14ac:dyDescent="0.35">
      <c r="A1065" t="s">
        <v>446</v>
      </c>
      <c r="B1065">
        <v>100</v>
      </c>
      <c r="C1065">
        <v>100</v>
      </c>
      <c r="D1065">
        <v>100</v>
      </c>
      <c r="E1065" s="163" t="s">
        <v>1309</v>
      </c>
    </row>
    <row r="1066" spans="1:5" ht="16.5" x14ac:dyDescent="0.35">
      <c r="A1066" t="s">
        <v>282</v>
      </c>
      <c r="B1066">
        <v>100</v>
      </c>
      <c r="C1066">
        <v>100</v>
      </c>
      <c r="D1066">
        <v>100</v>
      </c>
      <c r="E1066" s="163" t="s">
        <v>1309</v>
      </c>
    </row>
    <row r="1067" spans="1:5" ht="16.5" x14ac:dyDescent="0.35">
      <c r="A1067" t="s">
        <v>1181</v>
      </c>
      <c r="B1067">
        <v>100</v>
      </c>
      <c r="C1067">
        <v>100</v>
      </c>
      <c r="D1067">
        <v>100</v>
      </c>
      <c r="E1067" s="163" t="s">
        <v>1309</v>
      </c>
    </row>
    <row r="1068" spans="1:5" ht="16.5" x14ac:dyDescent="0.35">
      <c r="A1068" t="s">
        <v>665</v>
      </c>
      <c r="B1068">
        <v>80</v>
      </c>
      <c r="C1068">
        <v>50</v>
      </c>
      <c r="D1068">
        <v>40</v>
      </c>
      <c r="E1068" s="163" t="s">
        <v>88</v>
      </c>
    </row>
    <row r="1069" spans="1:5" ht="16.5" x14ac:dyDescent="0.35">
      <c r="A1069" t="s">
        <v>879</v>
      </c>
      <c r="B1069">
        <v>80</v>
      </c>
      <c r="C1069">
        <v>50</v>
      </c>
      <c r="D1069">
        <v>40</v>
      </c>
      <c r="E1069" s="163" t="s">
        <v>88</v>
      </c>
    </row>
    <row r="1070" spans="1:5" ht="16.5" x14ac:dyDescent="0.35">
      <c r="A1070" t="s">
        <v>745</v>
      </c>
      <c r="B1070">
        <v>70</v>
      </c>
      <c r="C1070">
        <v>50</v>
      </c>
      <c r="D1070">
        <v>40</v>
      </c>
      <c r="E1070" s="163" t="s">
        <v>88</v>
      </c>
    </row>
    <row r="1071" spans="1:5" ht="16.5" x14ac:dyDescent="0.35">
      <c r="A1071" t="s">
        <v>158</v>
      </c>
      <c r="B1071">
        <v>70</v>
      </c>
      <c r="C1071">
        <v>50</v>
      </c>
      <c r="D1071">
        <v>40</v>
      </c>
      <c r="E1071" s="163" t="s">
        <v>88</v>
      </c>
    </row>
    <row r="1072" spans="1:5" ht="16.5" x14ac:dyDescent="0.35">
      <c r="A1072" t="s">
        <v>1311</v>
      </c>
      <c r="B1072">
        <v>70</v>
      </c>
      <c r="C1072">
        <v>45</v>
      </c>
      <c r="D1072">
        <v>35</v>
      </c>
      <c r="E1072" s="163" t="s">
        <v>88</v>
      </c>
    </row>
    <row r="1073" spans="1:5" ht="16.5" x14ac:dyDescent="0.35">
      <c r="A1073" t="s">
        <v>438</v>
      </c>
      <c r="B1073">
        <v>70</v>
      </c>
      <c r="C1073">
        <v>45</v>
      </c>
      <c r="D1073">
        <v>35</v>
      </c>
      <c r="E1073" s="163" t="s">
        <v>88</v>
      </c>
    </row>
    <row r="1074" spans="1:5" ht="16.5" x14ac:dyDescent="0.35">
      <c r="A1074" t="s">
        <v>307</v>
      </c>
      <c r="B1074">
        <v>70</v>
      </c>
      <c r="C1074">
        <v>45</v>
      </c>
      <c r="D1074">
        <v>35</v>
      </c>
      <c r="E1074" s="163" t="s">
        <v>88</v>
      </c>
    </row>
    <row r="1075" spans="1:5" ht="16.5" x14ac:dyDescent="0.35">
      <c r="A1075" t="s">
        <v>974</v>
      </c>
      <c r="B1075">
        <v>100</v>
      </c>
      <c r="C1075">
        <v>100</v>
      </c>
      <c r="D1075">
        <v>100</v>
      </c>
      <c r="E1075" s="163" t="s">
        <v>1309</v>
      </c>
    </row>
    <row r="1076" spans="1:5" ht="16.5" x14ac:dyDescent="0.35">
      <c r="A1076" t="s">
        <v>1180</v>
      </c>
      <c r="B1076">
        <v>100</v>
      </c>
      <c r="C1076">
        <v>100</v>
      </c>
      <c r="D1076">
        <v>100</v>
      </c>
      <c r="E1076" s="163" t="s">
        <v>1309</v>
      </c>
    </row>
    <row r="1077" spans="1:5" ht="16.5" x14ac:dyDescent="0.35">
      <c r="A1077" t="s">
        <v>966</v>
      </c>
      <c r="B1077">
        <v>100</v>
      </c>
      <c r="C1077">
        <v>100</v>
      </c>
      <c r="D1077">
        <v>100</v>
      </c>
      <c r="E1077" s="163" t="s">
        <v>1309</v>
      </c>
    </row>
    <row r="1078" spans="1:5" ht="16.5" x14ac:dyDescent="0.35">
      <c r="A1078" t="s">
        <v>330</v>
      </c>
      <c r="B1078">
        <v>70</v>
      </c>
      <c r="C1078">
        <v>45</v>
      </c>
      <c r="D1078">
        <v>35</v>
      </c>
      <c r="E1078" s="163" t="s">
        <v>88</v>
      </c>
    </row>
    <row r="1079" spans="1:5" ht="16.5" x14ac:dyDescent="0.35">
      <c r="A1079" t="s">
        <v>280</v>
      </c>
      <c r="B1079">
        <v>70</v>
      </c>
      <c r="C1079">
        <v>45</v>
      </c>
      <c r="D1079">
        <v>35</v>
      </c>
      <c r="E1079" s="163" t="s">
        <v>88</v>
      </c>
    </row>
    <row r="1080" spans="1:5" ht="16.5" x14ac:dyDescent="0.35">
      <c r="A1080" t="s">
        <v>281</v>
      </c>
      <c r="B1080">
        <v>70</v>
      </c>
      <c r="C1080">
        <v>45</v>
      </c>
      <c r="D1080">
        <v>35</v>
      </c>
      <c r="E1080" s="163" t="s">
        <v>1309</v>
      </c>
    </row>
    <row r="1081" spans="1:5" ht="16.5" x14ac:dyDescent="0.35">
      <c r="A1081" t="s">
        <v>170</v>
      </c>
      <c r="B1081">
        <v>70</v>
      </c>
      <c r="C1081">
        <v>45</v>
      </c>
      <c r="D1081">
        <v>35</v>
      </c>
      <c r="E1081" s="163" t="s">
        <v>88</v>
      </c>
    </row>
    <row r="1082" spans="1:5" ht="16.5" x14ac:dyDescent="0.35">
      <c r="A1082" t="s">
        <v>616</v>
      </c>
      <c r="B1082">
        <v>60</v>
      </c>
      <c r="C1082">
        <v>40</v>
      </c>
      <c r="D1082">
        <v>30</v>
      </c>
      <c r="E1082" s="163" t="s">
        <v>88</v>
      </c>
    </row>
    <row r="1083" spans="1:5" ht="16.5" x14ac:dyDescent="0.35">
      <c r="A1083" t="s">
        <v>618</v>
      </c>
      <c r="B1083">
        <v>60</v>
      </c>
      <c r="C1083">
        <v>40</v>
      </c>
      <c r="D1083">
        <v>30</v>
      </c>
      <c r="E1083" s="163" t="s">
        <v>1309</v>
      </c>
    </row>
    <row r="1084" spans="1:5" ht="16.5" x14ac:dyDescent="0.35">
      <c r="A1084" t="s">
        <v>1110</v>
      </c>
      <c r="B1084">
        <v>60</v>
      </c>
      <c r="C1084">
        <v>40</v>
      </c>
      <c r="D1084">
        <v>30</v>
      </c>
      <c r="E1084" s="163" t="s">
        <v>88</v>
      </c>
    </row>
    <row r="1085" spans="1:5" ht="16.5" x14ac:dyDescent="0.35">
      <c r="A1085" t="s">
        <v>291</v>
      </c>
      <c r="B1085">
        <v>50</v>
      </c>
      <c r="C1085">
        <v>35</v>
      </c>
      <c r="D1085">
        <v>25</v>
      </c>
      <c r="E1085" s="163" t="s">
        <v>88</v>
      </c>
    </row>
    <row r="1086" spans="1:5" ht="16.5" x14ac:dyDescent="0.35">
      <c r="A1086" t="s">
        <v>1370</v>
      </c>
      <c r="B1086">
        <v>100</v>
      </c>
      <c r="C1086">
        <v>100</v>
      </c>
      <c r="D1086">
        <v>100</v>
      </c>
      <c r="E1086" s="163" t="s">
        <v>1309</v>
      </c>
    </row>
    <row r="1087" spans="1:5" ht="16.5" x14ac:dyDescent="0.35">
      <c r="A1087" t="s">
        <v>1369</v>
      </c>
      <c r="B1087">
        <v>100</v>
      </c>
      <c r="C1087">
        <v>100</v>
      </c>
      <c r="D1087">
        <v>100</v>
      </c>
      <c r="E1087" s="163" t="s">
        <v>1309</v>
      </c>
    </row>
    <row r="1088" spans="1:5" ht="16.5" x14ac:dyDescent="0.35">
      <c r="A1088" t="s">
        <v>1089</v>
      </c>
      <c r="B1088">
        <v>90</v>
      </c>
      <c r="C1088">
        <v>55</v>
      </c>
      <c r="D1088">
        <v>45</v>
      </c>
      <c r="E1088" s="163" t="s">
        <v>1309</v>
      </c>
    </row>
    <row r="1089" spans="1:5" ht="16.5" x14ac:dyDescent="0.35">
      <c r="A1089" t="s">
        <v>815</v>
      </c>
      <c r="B1089">
        <v>60</v>
      </c>
      <c r="C1089">
        <v>40</v>
      </c>
      <c r="D1089">
        <v>30</v>
      </c>
      <c r="E1089" s="163" t="s">
        <v>88</v>
      </c>
    </row>
    <row r="1090" spans="1:5" ht="16.5" x14ac:dyDescent="0.35">
      <c r="A1090" t="s">
        <v>1371</v>
      </c>
      <c r="B1090">
        <v>100</v>
      </c>
      <c r="C1090">
        <v>100</v>
      </c>
      <c r="D1090">
        <v>100</v>
      </c>
      <c r="E1090" s="163" t="s">
        <v>1309</v>
      </c>
    </row>
    <row r="1091" spans="1:5" ht="16.5" x14ac:dyDescent="0.35">
      <c r="A1091" t="s">
        <v>1372</v>
      </c>
      <c r="B1091">
        <v>50</v>
      </c>
      <c r="C1091">
        <v>35</v>
      </c>
      <c r="D1091">
        <v>25</v>
      </c>
      <c r="E1091" s="163" t="s">
        <v>1309</v>
      </c>
    </row>
    <row r="1092" spans="1:5" ht="16.5" x14ac:dyDescent="0.35">
      <c r="A1092" t="s">
        <v>166</v>
      </c>
      <c r="B1092">
        <v>70</v>
      </c>
      <c r="C1092">
        <v>45</v>
      </c>
      <c r="D1092">
        <v>35</v>
      </c>
      <c r="E1092" s="163" t="s">
        <v>1309</v>
      </c>
    </row>
    <row r="1093" spans="1:5" ht="16.5" x14ac:dyDescent="0.35">
      <c r="A1093" t="s">
        <v>817</v>
      </c>
      <c r="B1093">
        <v>70</v>
      </c>
      <c r="C1093">
        <v>45</v>
      </c>
      <c r="D1093">
        <v>35</v>
      </c>
      <c r="E1093" s="163" t="s">
        <v>1309</v>
      </c>
    </row>
    <row r="1094" spans="1:5" ht="16.5" x14ac:dyDescent="0.35">
      <c r="A1094" t="s">
        <v>1144</v>
      </c>
      <c r="B1094">
        <v>100</v>
      </c>
      <c r="C1094">
        <v>100</v>
      </c>
      <c r="D1094">
        <v>100</v>
      </c>
      <c r="E1094" s="163" t="s">
        <v>1309</v>
      </c>
    </row>
    <row r="1095" spans="1:5" ht="16.5" x14ac:dyDescent="0.35">
      <c r="A1095" t="s">
        <v>1306</v>
      </c>
      <c r="B1095">
        <v>100</v>
      </c>
      <c r="C1095">
        <v>100</v>
      </c>
      <c r="D1095">
        <v>100</v>
      </c>
      <c r="E1095" s="163" t="s">
        <v>1309</v>
      </c>
    </row>
    <row r="1096" spans="1:5" ht="16.5" x14ac:dyDescent="0.35">
      <c r="A1096" t="s">
        <v>188</v>
      </c>
      <c r="B1096">
        <v>60</v>
      </c>
      <c r="C1096">
        <v>40</v>
      </c>
      <c r="D1096">
        <v>30</v>
      </c>
      <c r="E1096" s="163" t="s">
        <v>88</v>
      </c>
    </row>
    <row r="1097" spans="1:5" ht="16.5" x14ac:dyDescent="0.35">
      <c r="A1097" t="s">
        <v>1342</v>
      </c>
      <c r="B1097">
        <v>100</v>
      </c>
      <c r="C1097">
        <v>100</v>
      </c>
      <c r="D1097">
        <v>100</v>
      </c>
      <c r="E1097" s="163" t="s">
        <v>1309</v>
      </c>
    </row>
    <row r="1098" spans="1:5" ht="16.5" x14ac:dyDescent="0.35">
      <c r="A1098" t="s">
        <v>1322</v>
      </c>
      <c r="B1098">
        <v>100</v>
      </c>
      <c r="C1098">
        <v>100</v>
      </c>
      <c r="D1098">
        <v>100</v>
      </c>
      <c r="E1098" s="163" t="s">
        <v>1309</v>
      </c>
    </row>
    <row r="1099" spans="1:5" ht="16.5" x14ac:dyDescent="0.35">
      <c r="A1099" t="s">
        <v>573</v>
      </c>
      <c r="B1099">
        <v>70</v>
      </c>
      <c r="C1099">
        <v>45</v>
      </c>
      <c r="D1099">
        <v>35</v>
      </c>
      <c r="E1099" s="163" t="s">
        <v>1309</v>
      </c>
    </row>
    <row r="1100" spans="1:5" ht="16.5" x14ac:dyDescent="0.35">
      <c r="A1100" t="s">
        <v>598</v>
      </c>
      <c r="B1100">
        <v>60</v>
      </c>
      <c r="C1100">
        <v>40</v>
      </c>
      <c r="D1100">
        <v>30</v>
      </c>
      <c r="E1100" s="163" t="s">
        <v>88</v>
      </c>
    </row>
    <row r="1101" spans="1:5" ht="16.5" x14ac:dyDescent="0.35">
      <c r="A1101" t="s">
        <v>248</v>
      </c>
      <c r="B1101">
        <v>70</v>
      </c>
      <c r="C1101">
        <v>45</v>
      </c>
      <c r="D1101">
        <v>35</v>
      </c>
      <c r="E1101" s="163" t="s">
        <v>88</v>
      </c>
    </row>
    <row r="1102" spans="1:5" ht="16.5" x14ac:dyDescent="0.35">
      <c r="A1102" t="s">
        <v>572</v>
      </c>
      <c r="B1102">
        <v>70</v>
      </c>
      <c r="C1102">
        <v>45</v>
      </c>
      <c r="D1102">
        <v>35</v>
      </c>
      <c r="E1102" s="163" t="s">
        <v>88</v>
      </c>
    </row>
    <row r="1103" spans="1:5" ht="16.5" x14ac:dyDescent="0.35">
      <c r="A1103" t="s">
        <v>190</v>
      </c>
      <c r="B1103">
        <v>60</v>
      </c>
      <c r="C1103">
        <v>40</v>
      </c>
      <c r="D1103">
        <v>30</v>
      </c>
      <c r="E1103" s="163" t="s">
        <v>1309</v>
      </c>
    </row>
    <row r="1104" spans="1:5" ht="16.5" x14ac:dyDescent="0.35">
      <c r="A1104" t="s">
        <v>1079</v>
      </c>
      <c r="B1104">
        <v>60</v>
      </c>
      <c r="C1104">
        <v>40</v>
      </c>
      <c r="D1104">
        <v>30</v>
      </c>
      <c r="E1104" s="163" t="s">
        <v>88</v>
      </c>
    </row>
    <row r="1105" spans="1:5" ht="16.5" x14ac:dyDescent="0.35">
      <c r="A1105" t="s">
        <v>666</v>
      </c>
      <c r="B1105">
        <v>60</v>
      </c>
      <c r="C1105">
        <v>45</v>
      </c>
      <c r="D1105">
        <v>35</v>
      </c>
      <c r="E1105" s="163" t="s">
        <v>88</v>
      </c>
    </row>
    <row r="1106" spans="1:5" ht="16.5" x14ac:dyDescent="0.35">
      <c r="A1106" t="s">
        <v>543</v>
      </c>
      <c r="B1106">
        <v>50</v>
      </c>
      <c r="C1106">
        <v>35</v>
      </c>
      <c r="D1106">
        <v>25</v>
      </c>
      <c r="E1106" s="163" t="s">
        <v>88</v>
      </c>
    </row>
    <row r="1107" spans="1:5" ht="16.5" x14ac:dyDescent="0.35">
      <c r="A1107" t="s">
        <v>1377</v>
      </c>
      <c r="B1107">
        <v>100</v>
      </c>
      <c r="C1107">
        <v>100</v>
      </c>
      <c r="D1107">
        <v>100</v>
      </c>
      <c r="E1107" s="163" t="s">
        <v>1309</v>
      </c>
    </row>
    <row r="1108" spans="1:5" ht="16.5" x14ac:dyDescent="0.35">
      <c r="A1108" t="s">
        <v>1407</v>
      </c>
      <c r="B1108">
        <v>100</v>
      </c>
      <c r="C1108">
        <v>100</v>
      </c>
      <c r="D1108">
        <v>100</v>
      </c>
      <c r="E1108" s="163" t="s">
        <v>1309</v>
      </c>
    </row>
    <row r="1109" spans="1:5" ht="16.5" x14ac:dyDescent="0.35">
      <c r="A1109" t="s">
        <v>676</v>
      </c>
      <c r="B1109">
        <v>50</v>
      </c>
      <c r="C1109">
        <v>35</v>
      </c>
      <c r="D1109">
        <v>25</v>
      </c>
      <c r="E1109" s="163" t="s">
        <v>88</v>
      </c>
    </row>
    <row r="1110" spans="1:5" ht="16.5" x14ac:dyDescent="0.35">
      <c r="A1110" t="s">
        <v>1409</v>
      </c>
      <c r="B1110">
        <v>100</v>
      </c>
      <c r="C1110">
        <v>100</v>
      </c>
      <c r="D1110">
        <v>100</v>
      </c>
      <c r="E1110" s="163" t="s">
        <v>1309</v>
      </c>
    </row>
    <row r="1111" spans="1:5" ht="16.5" x14ac:dyDescent="0.35">
      <c r="A1111" t="s">
        <v>1380</v>
      </c>
      <c r="B1111">
        <v>100</v>
      </c>
      <c r="C1111">
        <v>100</v>
      </c>
      <c r="D1111">
        <v>100</v>
      </c>
      <c r="E1111" s="163" t="s">
        <v>1309</v>
      </c>
    </row>
    <row r="1112" spans="1:5" ht="16.5" x14ac:dyDescent="0.35">
      <c r="A1112" t="s">
        <v>1010</v>
      </c>
      <c r="B1112">
        <v>60</v>
      </c>
      <c r="C1112">
        <v>40</v>
      </c>
      <c r="D1112">
        <v>30</v>
      </c>
      <c r="E1112" s="163" t="s">
        <v>88</v>
      </c>
    </row>
    <row r="1113" spans="1:5" ht="16.5" x14ac:dyDescent="0.35">
      <c r="A1113" t="s">
        <v>672</v>
      </c>
      <c r="B1113">
        <v>50</v>
      </c>
      <c r="C1113">
        <v>40</v>
      </c>
      <c r="D1113">
        <v>30</v>
      </c>
      <c r="E1113" s="163" t="s">
        <v>88</v>
      </c>
    </row>
    <row r="1114" spans="1:5" ht="16.5" x14ac:dyDescent="0.35">
      <c r="A1114" t="s">
        <v>674</v>
      </c>
      <c r="B1114">
        <v>50</v>
      </c>
      <c r="C1114">
        <v>40</v>
      </c>
      <c r="D1114">
        <v>30</v>
      </c>
      <c r="E1114" s="163" t="s">
        <v>1309</v>
      </c>
    </row>
    <row r="1115" spans="1:5" ht="16.5" x14ac:dyDescent="0.35">
      <c r="A1115" t="s">
        <v>1093</v>
      </c>
      <c r="B1115">
        <v>50</v>
      </c>
      <c r="C1115">
        <v>40</v>
      </c>
      <c r="D1115">
        <v>30</v>
      </c>
      <c r="E1115" s="163" t="s">
        <v>88</v>
      </c>
    </row>
    <row r="1116" spans="1:5" ht="16.5" x14ac:dyDescent="0.35">
      <c r="A1116" t="s">
        <v>1135</v>
      </c>
      <c r="B1116">
        <v>50</v>
      </c>
      <c r="C1116">
        <v>35</v>
      </c>
      <c r="D1116">
        <v>25</v>
      </c>
      <c r="E1116" s="163" t="s">
        <v>88</v>
      </c>
    </row>
    <row r="1117" spans="1:5" ht="16.5" x14ac:dyDescent="0.35">
      <c r="A1117" t="s">
        <v>1304</v>
      </c>
      <c r="B1117">
        <v>50</v>
      </c>
      <c r="C1117">
        <v>35</v>
      </c>
      <c r="D1117">
        <v>25</v>
      </c>
      <c r="E1117" s="163" t="s">
        <v>88</v>
      </c>
    </row>
    <row r="1118" spans="1:5" ht="16.5" x14ac:dyDescent="0.35">
      <c r="A1118" t="s">
        <v>1389</v>
      </c>
      <c r="B1118">
        <v>100</v>
      </c>
      <c r="C1118">
        <v>100</v>
      </c>
      <c r="D1118">
        <v>100</v>
      </c>
      <c r="E1118" s="163" t="s">
        <v>1309</v>
      </c>
    </row>
    <row r="1119" spans="1:5" ht="16.5" x14ac:dyDescent="0.35">
      <c r="A1119" t="s">
        <v>1404</v>
      </c>
      <c r="B1119">
        <v>100</v>
      </c>
      <c r="C1119">
        <v>100</v>
      </c>
      <c r="D1119">
        <v>100</v>
      </c>
      <c r="E1119" s="163" t="s">
        <v>1309</v>
      </c>
    </row>
    <row r="1120" spans="1:5" ht="16.5" x14ac:dyDescent="0.35">
      <c r="A1120" t="s">
        <v>632</v>
      </c>
      <c r="B1120">
        <v>80</v>
      </c>
      <c r="C1120">
        <v>50</v>
      </c>
      <c r="D1120">
        <v>40</v>
      </c>
      <c r="E1120" s="163" t="s">
        <v>88</v>
      </c>
    </row>
    <row r="1121" spans="1:5" ht="16.5" x14ac:dyDescent="0.35">
      <c r="A1121" t="s">
        <v>243</v>
      </c>
      <c r="B1121">
        <v>80</v>
      </c>
      <c r="C1121">
        <v>50</v>
      </c>
      <c r="D1121">
        <v>40</v>
      </c>
      <c r="E1121" s="163" t="s">
        <v>88</v>
      </c>
    </row>
    <row r="1122" spans="1:5" ht="16.5" x14ac:dyDescent="0.35">
      <c r="A1122" t="s">
        <v>245</v>
      </c>
      <c r="B1122">
        <v>80</v>
      </c>
      <c r="C1122">
        <v>50</v>
      </c>
      <c r="D1122">
        <v>40</v>
      </c>
      <c r="E1122" s="163" t="s">
        <v>1309</v>
      </c>
    </row>
    <row r="1123" spans="1:5" ht="16.5" x14ac:dyDescent="0.35">
      <c r="A1123" t="s">
        <v>740</v>
      </c>
      <c r="B1123">
        <v>70</v>
      </c>
      <c r="C1123">
        <v>45</v>
      </c>
      <c r="D1123">
        <v>35</v>
      </c>
      <c r="E1123" s="163" t="s">
        <v>1309</v>
      </c>
    </row>
    <row r="1124" spans="1:5" ht="16.5" x14ac:dyDescent="0.35">
      <c r="A1124" t="s">
        <v>1081</v>
      </c>
      <c r="B1124">
        <v>70</v>
      </c>
      <c r="C1124">
        <v>45</v>
      </c>
      <c r="D1124">
        <v>35</v>
      </c>
      <c r="E1124" s="163" t="s">
        <v>1309</v>
      </c>
    </row>
    <row r="1125" spans="1:5" ht="16.5" x14ac:dyDescent="0.35">
      <c r="A1125" t="s">
        <v>235</v>
      </c>
      <c r="B1125">
        <v>70</v>
      </c>
      <c r="C1125">
        <v>45</v>
      </c>
      <c r="D1125">
        <v>35</v>
      </c>
      <c r="E1125" s="163" t="s">
        <v>88</v>
      </c>
    </row>
    <row r="1126" spans="1:5" ht="16.5" x14ac:dyDescent="0.35">
      <c r="A1126" t="s">
        <v>773</v>
      </c>
      <c r="B1126">
        <v>60</v>
      </c>
      <c r="C1126">
        <v>45</v>
      </c>
      <c r="D1126">
        <v>35</v>
      </c>
      <c r="E1126" s="163" t="s">
        <v>88</v>
      </c>
    </row>
    <row r="1127" spans="1:5" ht="16.5" x14ac:dyDescent="0.35">
      <c r="A1127" t="s">
        <v>774</v>
      </c>
      <c r="B1127">
        <v>60</v>
      </c>
      <c r="C1127">
        <v>45</v>
      </c>
      <c r="D1127">
        <v>35</v>
      </c>
      <c r="E1127" s="163" t="s">
        <v>1309</v>
      </c>
    </row>
    <row r="1128" spans="1:5" ht="16.5" x14ac:dyDescent="0.35">
      <c r="A1128" t="s">
        <v>1220</v>
      </c>
      <c r="B1128">
        <v>60</v>
      </c>
      <c r="C1128">
        <v>40</v>
      </c>
      <c r="D1128">
        <v>30</v>
      </c>
      <c r="E1128" s="163" t="s">
        <v>88</v>
      </c>
    </row>
    <row r="1129" spans="1:5" ht="16.5" x14ac:dyDescent="0.35">
      <c r="A1129" t="s">
        <v>1368</v>
      </c>
      <c r="B1129">
        <v>60</v>
      </c>
      <c r="C1129">
        <v>40</v>
      </c>
      <c r="D1129">
        <v>30</v>
      </c>
      <c r="E1129" s="163" t="s">
        <v>1309</v>
      </c>
    </row>
    <row r="1130" spans="1:5" ht="16.5" x14ac:dyDescent="0.35">
      <c r="A1130" t="s">
        <v>970</v>
      </c>
      <c r="B1130">
        <v>60</v>
      </c>
      <c r="C1130">
        <v>40</v>
      </c>
      <c r="D1130">
        <v>30</v>
      </c>
      <c r="E1130" s="163" t="s">
        <v>88</v>
      </c>
    </row>
    <row r="1131" spans="1:5" ht="16.5" x14ac:dyDescent="0.35">
      <c r="A1131" t="s">
        <v>1307</v>
      </c>
      <c r="B1131">
        <v>50</v>
      </c>
      <c r="C1131">
        <v>40</v>
      </c>
      <c r="D1131">
        <v>30</v>
      </c>
      <c r="E1131" s="163" t="s">
        <v>88</v>
      </c>
    </row>
    <row r="1132" spans="1:5" ht="16.5" x14ac:dyDescent="0.35">
      <c r="A1132" t="s">
        <v>160</v>
      </c>
      <c r="B1132">
        <v>50</v>
      </c>
      <c r="C1132">
        <v>40</v>
      </c>
      <c r="D1132">
        <v>30</v>
      </c>
      <c r="E1132" s="163" t="s">
        <v>1309</v>
      </c>
    </row>
    <row r="1133" spans="1:5" ht="16.5" x14ac:dyDescent="0.35">
      <c r="A1133" t="s">
        <v>159</v>
      </c>
      <c r="B1133">
        <v>50</v>
      </c>
      <c r="C1133">
        <v>40</v>
      </c>
      <c r="D1133">
        <v>30</v>
      </c>
      <c r="E1133" s="163" t="s">
        <v>88</v>
      </c>
    </row>
    <row r="1134" spans="1:5" ht="16.5" x14ac:dyDescent="0.35">
      <c r="A1134" t="s">
        <v>199</v>
      </c>
      <c r="B1134">
        <v>70</v>
      </c>
      <c r="C1134">
        <v>45</v>
      </c>
      <c r="D1134">
        <v>35</v>
      </c>
      <c r="E1134" s="163" t="s">
        <v>88</v>
      </c>
    </row>
    <row r="1135" spans="1:5" ht="16.5" x14ac:dyDescent="0.35">
      <c r="A1135" t="s">
        <v>999</v>
      </c>
      <c r="B1135">
        <v>60</v>
      </c>
      <c r="C1135">
        <v>40</v>
      </c>
      <c r="D1135">
        <v>30</v>
      </c>
      <c r="E1135" s="163" t="s">
        <v>88</v>
      </c>
    </row>
    <row r="1136" spans="1:5" ht="16.5" x14ac:dyDescent="0.35">
      <c r="A1136" t="s">
        <v>1068</v>
      </c>
      <c r="B1136">
        <v>50</v>
      </c>
      <c r="C1136">
        <v>35</v>
      </c>
      <c r="D1136">
        <v>25</v>
      </c>
      <c r="E1136" s="163" t="s">
        <v>88</v>
      </c>
    </row>
    <row r="1137" spans="1:5" ht="16.5" x14ac:dyDescent="0.35">
      <c r="A1137" t="s">
        <v>1265</v>
      </c>
      <c r="B1137">
        <v>50</v>
      </c>
      <c r="C1137">
        <v>35</v>
      </c>
      <c r="D1137">
        <v>25</v>
      </c>
      <c r="E1137" s="163" t="s">
        <v>1309</v>
      </c>
    </row>
    <row r="1138" spans="1:5" ht="16.5" x14ac:dyDescent="0.35">
      <c r="A1138" t="s">
        <v>1379</v>
      </c>
      <c r="B1138">
        <v>100</v>
      </c>
      <c r="C1138">
        <v>100</v>
      </c>
      <c r="D1138">
        <v>100</v>
      </c>
      <c r="E1138" s="163" t="s">
        <v>1309</v>
      </c>
    </row>
    <row r="1139" spans="1:5" ht="16.5" x14ac:dyDescent="0.35">
      <c r="A1139" t="s">
        <v>1398</v>
      </c>
      <c r="B1139">
        <v>100</v>
      </c>
      <c r="C1139">
        <v>100</v>
      </c>
      <c r="D1139">
        <v>100</v>
      </c>
      <c r="E1139" s="163" t="s">
        <v>1309</v>
      </c>
    </row>
    <row r="1140" spans="1:5" ht="16.5" x14ac:dyDescent="0.35">
      <c r="A1140" t="s">
        <v>950</v>
      </c>
      <c r="B1140">
        <v>60</v>
      </c>
      <c r="C1140">
        <v>40</v>
      </c>
      <c r="D1140">
        <v>30</v>
      </c>
      <c r="E1140" s="163" t="s">
        <v>1309</v>
      </c>
    </row>
    <row r="1141" spans="1:5" ht="16.5" x14ac:dyDescent="0.35">
      <c r="A1141" t="s">
        <v>1403</v>
      </c>
      <c r="B1141">
        <v>70</v>
      </c>
      <c r="C1141">
        <v>45</v>
      </c>
      <c r="D1141">
        <v>35</v>
      </c>
      <c r="E1141" s="163" t="s">
        <v>88</v>
      </c>
    </row>
    <row r="1142" spans="1:5" ht="16.5" x14ac:dyDescent="0.35">
      <c r="A1142" t="s">
        <v>1296</v>
      </c>
      <c r="B1142">
        <v>100</v>
      </c>
      <c r="C1142">
        <v>100</v>
      </c>
      <c r="D1142">
        <v>100</v>
      </c>
      <c r="E1142" s="163" t="s">
        <v>1309</v>
      </c>
    </row>
    <row r="1143" spans="1:5" ht="16.5" x14ac:dyDescent="0.35">
      <c r="A1143" t="s">
        <v>1334</v>
      </c>
      <c r="B1143">
        <v>100</v>
      </c>
      <c r="C1143">
        <v>100</v>
      </c>
      <c r="D1143">
        <v>100</v>
      </c>
      <c r="E1143" s="163" t="s">
        <v>1309</v>
      </c>
    </row>
    <row r="1144" spans="1:5" ht="16.5" x14ac:dyDescent="0.35">
      <c r="A1144" t="s">
        <v>1224</v>
      </c>
      <c r="B1144">
        <v>70</v>
      </c>
      <c r="C1144">
        <v>50</v>
      </c>
      <c r="D1144">
        <v>40</v>
      </c>
      <c r="E1144" s="163" t="s">
        <v>88</v>
      </c>
    </row>
    <row r="1145" spans="1:5" ht="16.5" x14ac:dyDescent="0.35">
      <c r="A1145" t="s">
        <v>1259</v>
      </c>
      <c r="B1145">
        <v>70</v>
      </c>
      <c r="C1145">
        <v>50</v>
      </c>
      <c r="D1145">
        <v>40</v>
      </c>
      <c r="E1145" s="163" t="s">
        <v>1309</v>
      </c>
    </row>
    <row r="1146" spans="1:5" ht="16.5" x14ac:dyDescent="0.35">
      <c r="A1146" t="s">
        <v>519</v>
      </c>
      <c r="B1146">
        <v>70</v>
      </c>
      <c r="C1146">
        <v>50</v>
      </c>
      <c r="D1146">
        <v>40</v>
      </c>
      <c r="E1146" s="163" t="s">
        <v>88</v>
      </c>
    </row>
    <row r="1147" spans="1:5" ht="16.5" x14ac:dyDescent="0.35">
      <c r="A1147" t="s">
        <v>351</v>
      </c>
      <c r="B1147">
        <v>60</v>
      </c>
      <c r="C1147">
        <v>40</v>
      </c>
      <c r="D1147">
        <v>30</v>
      </c>
      <c r="E1147" s="163" t="s">
        <v>88</v>
      </c>
    </row>
    <row r="1148" spans="1:5" ht="16.5" x14ac:dyDescent="0.35">
      <c r="A1148" t="s">
        <v>141</v>
      </c>
      <c r="B1148">
        <v>60</v>
      </c>
      <c r="C1148">
        <v>40</v>
      </c>
      <c r="D1148">
        <v>30</v>
      </c>
      <c r="E1148" s="163" t="s">
        <v>88</v>
      </c>
    </row>
    <row r="1149" spans="1:5" ht="16.5" x14ac:dyDescent="0.35">
      <c r="A1149" t="s">
        <v>547</v>
      </c>
      <c r="B1149">
        <v>50</v>
      </c>
      <c r="C1149">
        <v>40</v>
      </c>
      <c r="D1149">
        <v>30</v>
      </c>
      <c r="E1149" s="163" t="s">
        <v>88</v>
      </c>
    </row>
    <row r="1150" spans="1:5" ht="16.5" x14ac:dyDescent="0.35">
      <c r="A1150" t="s">
        <v>924</v>
      </c>
      <c r="B1150">
        <v>50</v>
      </c>
      <c r="C1150">
        <v>40</v>
      </c>
      <c r="D1150">
        <v>30</v>
      </c>
      <c r="E1150" s="163" t="s">
        <v>1309</v>
      </c>
    </row>
    <row r="1151" spans="1:5" ht="16.5" x14ac:dyDescent="0.35">
      <c r="A1151" t="s">
        <v>1095</v>
      </c>
      <c r="B1151">
        <v>50</v>
      </c>
      <c r="C1151">
        <v>40</v>
      </c>
      <c r="D1151">
        <v>30</v>
      </c>
      <c r="E1151" s="163" t="s">
        <v>88</v>
      </c>
    </row>
    <row r="1152" spans="1:5" ht="16.5" x14ac:dyDescent="0.35">
      <c r="A1152" t="s">
        <v>1374</v>
      </c>
      <c r="B1152">
        <v>70</v>
      </c>
      <c r="C1152">
        <v>45</v>
      </c>
      <c r="D1152">
        <v>35</v>
      </c>
      <c r="E1152" s="163" t="s">
        <v>88</v>
      </c>
    </row>
    <row r="1153" spans="1:5" ht="16.5" x14ac:dyDescent="0.35">
      <c r="A1153" t="s">
        <v>384</v>
      </c>
      <c r="B1153">
        <v>60</v>
      </c>
      <c r="C1153">
        <v>45</v>
      </c>
      <c r="D1153">
        <v>35</v>
      </c>
      <c r="E1153" s="163" t="s">
        <v>88</v>
      </c>
    </row>
    <row r="1154" spans="1:5" ht="16.5" x14ac:dyDescent="0.35">
      <c r="A1154" t="s">
        <v>1184</v>
      </c>
      <c r="B1154">
        <v>60</v>
      </c>
      <c r="C1154">
        <v>45</v>
      </c>
      <c r="D1154">
        <v>35</v>
      </c>
      <c r="E1154" s="163" t="s">
        <v>1309</v>
      </c>
    </row>
    <row r="1155" spans="1:5" ht="16.5" x14ac:dyDescent="0.35">
      <c r="A1155" t="s">
        <v>545</v>
      </c>
      <c r="B1155">
        <v>50</v>
      </c>
      <c r="C1155">
        <v>35</v>
      </c>
      <c r="D1155">
        <v>25</v>
      </c>
      <c r="E1155" s="163" t="s">
        <v>1309</v>
      </c>
    </row>
    <row r="1156" spans="1:5" ht="16.5" x14ac:dyDescent="0.35">
      <c r="A1156" t="s">
        <v>544</v>
      </c>
      <c r="B1156">
        <v>50</v>
      </c>
      <c r="C1156">
        <v>35</v>
      </c>
      <c r="D1156">
        <v>25</v>
      </c>
      <c r="E1156" s="163" t="s">
        <v>88</v>
      </c>
    </row>
    <row r="1157" spans="1:5" ht="16.5" x14ac:dyDescent="0.35">
      <c r="A1157" t="s">
        <v>99</v>
      </c>
      <c r="B1157">
        <v>50</v>
      </c>
      <c r="C1157">
        <v>35</v>
      </c>
      <c r="D1157">
        <v>25</v>
      </c>
      <c r="E1157" s="163" t="s">
        <v>88</v>
      </c>
    </row>
    <row r="1158" spans="1:5" ht="16.5" x14ac:dyDescent="0.35">
      <c r="A1158" t="s">
        <v>1373</v>
      </c>
      <c r="B1158">
        <v>100</v>
      </c>
      <c r="C1158">
        <v>100</v>
      </c>
      <c r="D1158">
        <v>100</v>
      </c>
      <c r="E1158" s="163" t="s">
        <v>1309</v>
      </c>
    </row>
    <row r="1159" spans="1:5" ht="16.5" x14ac:dyDescent="0.35">
      <c r="A1159" t="s">
        <v>1375</v>
      </c>
      <c r="B1159">
        <v>100</v>
      </c>
      <c r="C1159">
        <v>100</v>
      </c>
      <c r="D1159">
        <v>100</v>
      </c>
      <c r="E1159" s="163" t="s">
        <v>1309</v>
      </c>
    </row>
    <row r="1160" spans="1:5" ht="16.5" x14ac:dyDescent="0.35">
      <c r="A1160" t="s">
        <v>1391</v>
      </c>
      <c r="B1160">
        <v>60</v>
      </c>
      <c r="C1160">
        <v>40</v>
      </c>
      <c r="D1160">
        <v>30</v>
      </c>
      <c r="E1160" s="163" t="s">
        <v>88</v>
      </c>
    </row>
    <row r="1161" spans="1:5" ht="16.5" x14ac:dyDescent="0.35">
      <c r="A1161" t="s">
        <v>1383</v>
      </c>
      <c r="B1161">
        <v>100</v>
      </c>
      <c r="C1161">
        <v>100</v>
      </c>
      <c r="D1161">
        <v>100</v>
      </c>
      <c r="E1161" s="163" t="s">
        <v>1309</v>
      </c>
    </row>
    <row r="1162" spans="1:5" ht="16.5" x14ac:dyDescent="0.35">
      <c r="A1162" t="s">
        <v>1394</v>
      </c>
      <c r="B1162">
        <v>100</v>
      </c>
      <c r="C1162">
        <v>100</v>
      </c>
      <c r="D1162">
        <v>100</v>
      </c>
      <c r="E1162" s="163" t="s">
        <v>1309</v>
      </c>
    </row>
    <row r="1163" spans="1:5" ht="16.5" x14ac:dyDescent="0.35">
      <c r="A1163" t="s">
        <v>671</v>
      </c>
      <c r="B1163">
        <v>70</v>
      </c>
      <c r="C1163">
        <v>45</v>
      </c>
      <c r="D1163">
        <v>35</v>
      </c>
      <c r="E1163" s="163" t="s">
        <v>88</v>
      </c>
    </row>
    <row r="1164" spans="1:5" ht="16.5" x14ac:dyDescent="0.35">
      <c r="A1164" t="s">
        <v>604</v>
      </c>
      <c r="B1164">
        <v>70</v>
      </c>
      <c r="C1164">
        <v>45</v>
      </c>
      <c r="D1164">
        <v>35</v>
      </c>
      <c r="E1164" s="163" t="s">
        <v>1309</v>
      </c>
    </row>
    <row r="1165" spans="1:5" ht="16.5" x14ac:dyDescent="0.35">
      <c r="A1165" t="s">
        <v>108</v>
      </c>
      <c r="B1165">
        <v>70</v>
      </c>
      <c r="C1165">
        <v>45</v>
      </c>
      <c r="D1165">
        <v>35</v>
      </c>
      <c r="E1165" s="163" t="s">
        <v>88</v>
      </c>
    </row>
    <row r="1166" spans="1:5" ht="16.5" x14ac:dyDescent="0.35">
      <c r="A1166" t="s">
        <v>1190</v>
      </c>
      <c r="B1166">
        <v>60</v>
      </c>
      <c r="C1166">
        <v>40</v>
      </c>
      <c r="D1166">
        <v>30</v>
      </c>
      <c r="E1166" s="163" t="s">
        <v>88</v>
      </c>
    </row>
    <row r="1167" spans="1:5" ht="16.5" x14ac:dyDescent="0.35">
      <c r="A1167" t="s">
        <v>1378</v>
      </c>
      <c r="B1167">
        <v>50</v>
      </c>
      <c r="C1167">
        <v>35</v>
      </c>
      <c r="D1167">
        <v>25</v>
      </c>
      <c r="E1167" s="163" t="s">
        <v>88</v>
      </c>
    </row>
    <row r="1168" spans="1:5" ht="16.5" x14ac:dyDescent="0.35">
      <c r="A1168" t="s">
        <v>1298</v>
      </c>
      <c r="B1168">
        <v>60</v>
      </c>
      <c r="C1168">
        <v>40</v>
      </c>
      <c r="D1168">
        <v>30</v>
      </c>
      <c r="E1168" s="163" t="s">
        <v>88</v>
      </c>
    </row>
    <row r="1169" spans="1:5" ht="16.5" x14ac:dyDescent="0.35">
      <c r="A1169" t="s">
        <v>1226</v>
      </c>
      <c r="B1169">
        <v>60</v>
      </c>
      <c r="C1169">
        <v>40</v>
      </c>
      <c r="D1169">
        <v>30</v>
      </c>
      <c r="E1169" s="163" t="s">
        <v>88</v>
      </c>
    </row>
    <row r="1170" spans="1:5" ht="16.5" x14ac:dyDescent="0.35">
      <c r="A1170" t="s">
        <v>808</v>
      </c>
      <c r="B1170">
        <v>60</v>
      </c>
      <c r="C1170">
        <v>40</v>
      </c>
      <c r="D1170">
        <v>30</v>
      </c>
      <c r="E1170" s="163" t="s">
        <v>88</v>
      </c>
    </row>
    <row r="1171" spans="1:5" ht="16.5" x14ac:dyDescent="0.35">
      <c r="A1171" t="s">
        <v>512</v>
      </c>
      <c r="B1171">
        <v>50</v>
      </c>
      <c r="C1171">
        <v>35</v>
      </c>
      <c r="D1171">
        <v>25</v>
      </c>
      <c r="E1171" s="163" t="s">
        <v>88</v>
      </c>
    </row>
    <row r="1172" spans="1:5" ht="16.5" x14ac:dyDescent="0.35">
      <c r="A1172" t="s">
        <v>550</v>
      </c>
      <c r="B1172">
        <v>50</v>
      </c>
      <c r="C1172">
        <v>35</v>
      </c>
      <c r="D1172">
        <v>25</v>
      </c>
      <c r="E1172" s="163" t="s">
        <v>1309</v>
      </c>
    </row>
    <row r="1173" spans="1:5" ht="16.5" x14ac:dyDescent="0.35">
      <c r="A1173" t="s">
        <v>197</v>
      </c>
      <c r="B1173">
        <v>50</v>
      </c>
      <c r="C1173">
        <v>40</v>
      </c>
      <c r="D1173">
        <v>30</v>
      </c>
      <c r="E1173" s="163" t="s">
        <v>88</v>
      </c>
    </row>
    <row r="1174" spans="1:5" ht="16.5" x14ac:dyDescent="0.35">
      <c r="A1174" t="s">
        <v>549</v>
      </c>
      <c r="B1174">
        <v>50</v>
      </c>
      <c r="C1174">
        <v>35</v>
      </c>
      <c r="D1174">
        <v>25</v>
      </c>
      <c r="E1174" s="163" t="s">
        <v>88</v>
      </c>
    </row>
    <row r="1175" spans="1:5" ht="16.5" x14ac:dyDescent="0.35">
      <c r="A1175" t="s">
        <v>1387</v>
      </c>
      <c r="B1175">
        <v>100</v>
      </c>
      <c r="C1175">
        <v>100</v>
      </c>
      <c r="D1175">
        <v>100</v>
      </c>
      <c r="E1175" s="163" t="s">
        <v>1309</v>
      </c>
    </row>
    <row r="1176" spans="1:5" ht="16.5" x14ac:dyDescent="0.35">
      <c r="A1176" t="s">
        <v>1406</v>
      </c>
      <c r="B1176">
        <v>100</v>
      </c>
      <c r="C1176">
        <v>100</v>
      </c>
      <c r="D1176">
        <v>100</v>
      </c>
      <c r="E1176" s="163" t="s">
        <v>1309</v>
      </c>
    </row>
    <row r="1177" spans="1:5" ht="16.5" x14ac:dyDescent="0.35">
      <c r="A1177" t="s">
        <v>1392</v>
      </c>
      <c r="B1177">
        <v>100</v>
      </c>
      <c r="C1177">
        <v>100</v>
      </c>
      <c r="D1177">
        <v>100</v>
      </c>
      <c r="E1177" s="163" t="s">
        <v>1309</v>
      </c>
    </row>
    <row r="1178" spans="1:5" ht="16.5" x14ac:dyDescent="0.35">
      <c r="A1178" t="s">
        <v>1386</v>
      </c>
      <c r="B1178">
        <v>100</v>
      </c>
      <c r="C1178">
        <v>100</v>
      </c>
      <c r="D1178">
        <v>100</v>
      </c>
      <c r="E1178" s="163" t="s">
        <v>1309</v>
      </c>
    </row>
    <row r="1179" spans="1:5" ht="16.5" x14ac:dyDescent="0.35">
      <c r="A1179" t="s">
        <v>1382</v>
      </c>
      <c r="B1179">
        <v>60</v>
      </c>
      <c r="C1179">
        <v>40</v>
      </c>
      <c r="D1179">
        <v>30</v>
      </c>
      <c r="E1179" s="163" t="s">
        <v>88</v>
      </c>
    </row>
    <row r="1180" spans="1:5" ht="16.5" x14ac:dyDescent="0.35">
      <c r="A1180" t="s">
        <v>1393</v>
      </c>
      <c r="B1180">
        <v>100</v>
      </c>
      <c r="C1180">
        <v>100</v>
      </c>
      <c r="D1180">
        <v>100</v>
      </c>
      <c r="E1180" s="163" t="s">
        <v>1309</v>
      </c>
    </row>
    <row r="1181" spans="1:5" ht="16.5" x14ac:dyDescent="0.35">
      <c r="A1181" t="s">
        <v>1012</v>
      </c>
      <c r="B1181">
        <v>70</v>
      </c>
      <c r="C1181">
        <v>50</v>
      </c>
      <c r="D1181">
        <v>40</v>
      </c>
      <c r="E1181" s="163" t="s">
        <v>88</v>
      </c>
    </row>
    <row r="1182" spans="1:5" ht="16.5" x14ac:dyDescent="0.35">
      <c r="A1182" t="s">
        <v>1209</v>
      </c>
      <c r="B1182">
        <v>70</v>
      </c>
      <c r="C1182">
        <v>50</v>
      </c>
      <c r="D1182">
        <v>40</v>
      </c>
      <c r="E1182" s="163" t="s">
        <v>88</v>
      </c>
    </row>
    <row r="1183" spans="1:5" ht="16.5" x14ac:dyDescent="0.35">
      <c r="A1183" t="s">
        <v>1168</v>
      </c>
      <c r="B1183">
        <v>70</v>
      </c>
      <c r="C1183">
        <v>45</v>
      </c>
      <c r="D1183">
        <v>35</v>
      </c>
      <c r="E1183" s="163" t="s">
        <v>88</v>
      </c>
    </row>
    <row r="1184" spans="1:5" ht="16.5" x14ac:dyDescent="0.35">
      <c r="A1184" t="s">
        <v>1219</v>
      </c>
      <c r="B1184">
        <v>70</v>
      </c>
      <c r="C1184">
        <v>50</v>
      </c>
      <c r="D1184">
        <v>40</v>
      </c>
      <c r="E1184" s="163" t="s">
        <v>88</v>
      </c>
    </row>
    <row r="1185" spans="1:5" ht="16.5" x14ac:dyDescent="0.35">
      <c r="A1185" t="s">
        <v>1098</v>
      </c>
      <c r="B1185">
        <v>70</v>
      </c>
      <c r="C1185">
        <v>50</v>
      </c>
      <c r="D1185">
        <v>40</v>
      </c>
      <c r="E1185" s="163" t="s">
        <v>1309</v>
      </c>
    </row>
    <row r="1186" spans="1:5" ht="16.5" x14ac:dyDescent="0.35">
      <c r="A1186" t="s">
        <v>115</v>
      </c>
      <c r="B1186">
        <v>70</v>
      </c>
      <c r="C1186">
        <v>50</v>
      </c>
      <c r="D1186">
        <v>40</v>
      </c>
      <c r="E1186" s="163" t="s">
        <v>1309</v>
      </c>
    </row>
    <row r="1187" spans="1:5" ht="16.5" x14ac:dyDescent="0.35">
      <c r="A1187" t="s">
        <v>335</v>
      </c>
      <c r="B1187">
        <v>70</v>
      </c>
      <c r="C1187">
        <v>45</v>
      </c>
      <c r="D1187">
        <v>35</v>
      </c>
      <c r="E1187" s="163" t="s">
        <v>88</v>
      </c>
    </row>
    <row r="1188" spans="1:5" ht="16.5" x14ac:dyDescent="0.35">
      <c r="A1188" t="s">
        <v>255</v>
      </c>
      <c r="B1188">
        <v>70</v>
      </c>
      <c r="C1188">
        <v>45</v>
      </c>
      <c r="D1188">
        <v>35</v>
      </c>
      <c r="E1188" s="163" t="s">
        <v>88</v>
      </c>
    </row>
    <row r="1189" spans="1:5" ht="16.5" x14ac:dyDescent="0.35">
      <c r="A1189" t="s">
        <v>1218</v>
      </c>
      <c r="B1189">
        <v>70</v>
      </c>
      <c r="C1189">
        <v>45</v>
      </c>
      <c r="D1189">
        <v>35</v>
      </c>
      <c r="E1189" s="163" t="s">
        <v>88</v>
      </c>
    </row>
    <row r="1190" spans="1:5" ht="16.5" x14ac:dyDescent="0.35">
      <c r="A1190" t="s">
        <v>1337</v>
      </c>
      <c r="B1190">
        <v>100</v>
      </c>
      <c r="C1190">
        <v>100</v>
      </c>
      <c r="D1190">
        <v>100</v>
      </c>
      <c r="E1190" s="163" t="s">
        <v>1309</v>
      </c>
    </row>
    <row r="1191" spans="1:5" ht="16.5" x14ac:dyDescent="0.35">
      <c r="A1191" t="s">
        <v>777</v>
      </c>
      <c r="B1191">
        <v>70</v>
      </c>
      <c r="C1191">
        <v>45</v>
      </c>
      <c r="D1191">
        <v>35</v>
      </c>
      <c r="E1191" s="163" t="s">
        <v>88</v>
      </c>
    </row>
    <row r="1192" spans="1:5" ht="16.5" x14ac:dyDescent="0.35">
      <c r="A1192" t="s">
        <v>1344</v>
      </c>
      <c r="B1192">
        <v>60</v>
      </c>
      <c r="C1192">
        <v>45</v>
      </c>
      <c r="D1192">
        <v>35</v>
      </c>
      <c r="E1192" s="163" t="s">
        <v>88</v>
      </c>
    </row>
    <row r="1193" spans="1:5" ht="16.5" x14ac:dyDescent="0.35">
      <c r="A1193" t="s">
        <v>1086</v>
      </c>
      <c r="B1193">
        <v>70</v>
      </c>
      <c r="C1193">
        <v>45</v>
      </c>
      <c r="D1193">
        <v>35</v>
      </c>
      <c r="E1193" s="163" t="s">
        <v>1309</v>
      </c>
    </row>
    <row r="1194" spans="1:5" ht="16.5" x14ac:dyDescent="0.35">
      <c r="A1194" t="s">
        <v>884</v>
      </c>
      <c r="B1194">
        <v>60</v>
      </c>
      <c r="C1194">
        <v>40</v>
      </c>
      <c r="D1194">
        <v>30</v>
      </c>
      <c r="E1194" s="163" t="s">
        <v>88</v>
      </c>
    </row>
    <row r="1195" spans="1:5" ht="16.5" x14ac:dyDescent="0.35">
      <c r="A1195" t="s">
        <v>590</v>
      </c>
      <c r="B1195">
        <v>60</v>
      </c>
      <c r="C1195">
        <v>40</v>
      </c>
      <c r="D1195">
        <v>30</v>
      </c>
      <c r="E1195" s="163" t="s">
        <v>1309</v>
      </c>
    </row>
    <row r="1196" spans="1:5" ht="16.5" x14ac:dyDescent="0.35">
      <c r="A1196" t="s">
        <v>997</v>
      </c>
      <c r="B1196">
        <v>60</v>
      </c>
      <c r="C1196">
        <v>40</v>
      </c>
      <c r="D1196">
        <v>30</v>
      </c>
      <c r="E1196" s="163" t="s">
        <v>88</v>
      </c>
    </row>
    <row r="1197" spans="1:5" ht="16.5" x14ac:dyDescent="0.35">
      <c r="A1197" t="s">
        <v>589</v>
      </c>
      <c r="B1197">
        <v>60</v>
      </c>
      <c r="C1197">
        <v>40</v>
      </c>
      <c r="D1197">
        <v>30</v>
      </c>
      <c r="E1197" s="163" t="s">
        <v>88</v>
      </c>
    </row>
    <row r="1198" spans="1:5" ht="16.5" x14ac:dyDescent="0.35">
      <c r="A1198" t="s">
        <v>242</v>
      </c>
      <c r="B1198">
        <v>50</v>
      </c>
      <c r="C1198">
        <v>35</v>
      </c>
      <c r="D1198">
        <v>25</v>
      </c>
      <c r="E1198" s="163" t="s">
        <v>88</v>
      </c>
    </row>
    <row r="1199" spans="1:5" ht="16.5" x14ac:dyDescent="0.35">
      <c r="A1199" t="s">
        <v>648</v>
      </c>
      <c r="B1199">
        <v>80</v>
      </c>
      <c r="C1199">
        <v>50</v>
      </c>
      <c r="D1199">
        <v>40</v>
      </c>
      <c r="E1199" s="163" t="s">
        <v>1309</v>
      </c>
    </row>
    <row r="1200" spans="1:5" ht="16.5" x14ac:dyDescent="0.35">
      <c r="A1200" t="s">
        <v>1253</v>
      </c>
      <c r="B1200">
        <v>60</v>
      </c>
      <c r="C1200">
        <v>40</v>
      </c>
      <c r="D1200">
        <v>30</v>
      </c>
      <c r="E1200" s="163" t="s">
        <v>88</v>
      </c>
    </row>
    <row r="1201" spans="1:5" ht="16.5" x14ac:dyDescent="0.35">
      <c r="A1201" t="s">
        <v>951</v>
      </c>
      <c r="B1201">
        <v>50</v>
      </c>
      <c r="C1201">
        <v>40</v>
      </c>
      <c r="D1201">
        <v>30</v>
      </c>
      <c r="E1201" s="163" t="s">
        <v>88</v>
      </c>
    </row>
    <row r="1202" spans="1:5" ht="16.5" x14ac:dyDescent="0.35">
      <c r="A1202" t="s">
        <v>1002</v>
      </c>
      <c r="B1202">
        <v>70</v>
      </c>
      <c r="C1202">
        <v>45</v>
      </c>
      <c r="D1202">
        <v>35</v>
      </c>
      <c r="E1202" s="163" t="s">
        <v>88</v>
      </c>
    </row>
    <row r="1203" spans="1:5" ht="16.5" x14ac:dyDescent="0.35">
      <c r="A1203" t="s">
        <v>1390</v>
      </c>
      <c r="B1203">
        <v>100</v>
      </c>
      <c r="C1203">
        <v>100</v>
      </c>
      <c r="D1203">
        <v>100</v>
      </c>
      <c r="E1203" s="163" t="s">
        <v>1309</v>
      </c>
    </row>
    <row r="1204" spans="1:5" ht="16.5" x14ac:dyDescent="0.35">
      <c r="A1204" t="s">
        <v>1388</v>
      </c>
      <c r="B1204">
        <v>100</v>
      </c>
      <c r="C1204">
        <v>100</v>
      </c>
      <c r="D1204">
        <v>100</v>
      </c>
      <c r="E1204" s="163" t="s">
        <v>1309</v>
      </c>
    </row>
    <row r="1205" spans="1:5" ht="16.5" x14ac:dyDescent="0.35">
      <c r="A1205" t="s">
        <v>1408</v>
      </c>
      <c r="B1205">
        <v>100</v>
      </c>
      <c r="C1205">
        <v>100</v>
      </c>
      <c r="D1205">
        <v>100</v>
      </c>
      <c r="E1205" s="163" t="s">
        <v>1309</v>
      </c>
    </row>
    <row r="1206" spans="1:5" ht="16.5" x14ac:dyDescent="0.35">
      <c r="A1206" t="s">
        <v>1402</v>
      </c>
      <c r="B1206">
        <v>100</v>
      </c>
      <c r="C1206">
        <v>100</v>
      </c>
      <c r="D1206">
        <v>100</v>
      </c>
      <c r="E1206" s="163" t="s">
        <v>1309</v>
      </c>
    </row>
    <row r="1207" spans="1:5" ht="16.5" x14ac:dyDescent="0.35">
      <c r="A1207" t="s">
        <v>1381</v>
      </c>
      <c r="B1207">
        <v>100</v>
      </c>
      <c r="C1207">
        <v>100</v>
      </c>
      <c r="D1207">
        <v>100</v>
      </c>
      <c r="E1207" s="163" t="s">
        <v>1309</v>
      </c>
    </row>
    <row r="1208" spans="1:5" ht="16.5" x14ac:dyDescent="0.35">
      <c r="A1208" t="s">
        <v>1399</v>
      </c>
      <c r="B1208">
        <v>100</v>
      </c>
      <c r="C1208">
        <v>45</v>
      </c>
      <c r="D1208">
        <v>35</v>
      </c>
      <c r="E1208" s="163" t="s">
        <v>1309</v>
      </c>
    </row>
    <row r="1209" spans="1:5" ht="16.5" x14ac:dyDescent="0.35">
      <c r="A1209" t="s">
        <v>1366</v>
      </c>
      <c r="B1209">
        <v>100</v>
      </c>
      <c r="C1209">
        <v>100</v>
      </c>
      <c r="D1209">
        <v>100</v>
      </c>
      <c r="E1209" s="163" t="s">
        <v>1309</v>
      </c>
    </row>
    <row r="1210" spans="1:5" ht="16.5" x14ac:dyDescent="0.35">
      <c r="A1210" t="s">
        <v>455</v>
      </c>
      <c r="B1210">
        <v>100</v>
      </c>
      <c r="C1210">
        <v>100</v>
      </c>
      <c r="D1210">
        <v>100</v>
      </c>
      <c r="E1210" s="163" t="s">
        <v>1309</v>
      </c>
    </row>
    <row r="1211" spans="1:5" ht="16.5" x14ac:dyDescent="0.35">
      <c r="A1211" t="s">
        <v>451</v>
      </c>
      <c r="B1211">
        <v>100</v>
      </c>
      <c r="C1211">
        <v>100</v>
      </c>
      <c r="D1211">
        <v>100</v>
      </c>
      <c r="E1211" s="163" t="s">
        <v>1309</v>
      </c>
    </row>
    <row r="1212" spans="1:5" ht="16.5" x14ac:dyDescent="0.35">
      <c r="A1212" t="s">
        <v>1178</v>
      </c>
      <c r="B1212">
        <v>70</v>
      </c>
      <c r="C1212">
        <v>45</v>
      </c>
      <c r="D1212">
        <v>35</v>
      </c>
      <c r="E1212" s="163" t="s">
        <v>88</v>
      </c>
    </row>
    <row r="1213" spans="1:5" ht="16.5" x14ac:dyDescent="0.35">
      <c r="A1213" t="s">
        <v>1351</v>
      </c>
      <c r="B1213">
        <v>70</v>
      </c>
      <c r="C1213">
        <v>45</v>
      </c>
      <c r="D1213">
        <v>35</v>
      </c>
      <c r="E1213" s="163" t="s">
        <v>1309</v>
      </c>
    </row>
    <row r="1214" spans="1:5" ht="16.5" x14ac:dyDescent="0.35">
      <c r="A1214" t="s">
        <v>398</v>
      </c>
      <c r="B1214">
        <v>70</v>
      </c>
      <c r="C1214">
        <v>45</v>
      </c>
      <c r="D1214">
        <v>35</v>
      </c>
      <c r="E1214" s="163" t="s">
        <v>88</v>
      </c>
    </row>
    <row r="1215" spans="1:5" ht="16.5" x14ac:dyDescent="0.35">
      <c r="A1215" t="s">
        <v>955</v>
      </c>
      <c r="B1215">
        <v>70</v>
      </c>
      <c r="C1215">
        <v>45</v>
      </c>
      <c r="D1215">
        <v>35</v>
      </c>
      <c r="E1215" s="163" t="s">
        <v>88</v>
      </c>
    </row>
    <row r="1216" spans="1:5" ht="16.5" x14ac:dyDescent="0.35">
      <c r="A1216" t="s">
        <v>764</v>
      </c>
      <c r="B1216">
        <v>60</v>
      </c>
      <c r="C1216">
        <v>45</v>
      </c>
      <c r="D1216">
        <v>35</v>
      </c>
      <c r="E1216" s="163" t="s">
        <v>88</v>
      </c>
    </row>
    <row r="1217" spans="1:5" ht="16.5" x14ac:dyDescent="0.35">
      <c r="A1217" t="s">
        <v>830</v>
      </c>
      <c r="B1217">
        <v>60</v>
      </c>
      <c r="C1217">
        <v>45</v>
      </c>
      <c r="D1217">
        <v>35</v>
      </c>
      <c r="E1217" s="163" t="s">
        <v>1309</v>
      </c>
    </row>
    <row r="1218" spans="1:5" ht="16.5" x14ac:dyDescent="0.35">
      <c r="A1218" t="s">
        <v>708</v>
      </c>
      <c r="B1218">
        <v>60</v>
      </c>
      <c r="C1218">
        <v>45</v>
      </c>
      <c r="D1218">
        <v>35</v>
      </c>
      <c r="E1218" s="163" t="s">
        <v>1309</v>
      </c>
    </row>
    <row r="1219" spans="1:5" ht="16.5" x14ac:dyDescent="0.35">
      <c r="A1219" t="s">
        <v>707</v>
      </c>
      <c r="B1219">
        <v>60</v>
      </c>
      <c r="C1219">
        <v>45</v>
      </c>
      <c r="D1219">
        <v>35</v>
      </c>
      <c r="E1219" s="163" t="s">
        <v>1309</v>
      </c>
    </row>
    <row r="1220" spans="1:5" ht="16.5" x14ac:dyDescent="0.35">
      <c r="A1220" t="s">
        <v>1252</v>
      </c>
      <c r="B1220">
        <v>60</v>
      </c>
      <c r="C1220">
        <v>45</v>
      </c>
      <c r="D1220">
        <v>35</v>
      </c>
      <c r="E1220" s="163" t="s">
        <v>1309</v>
      </c>
    </row>
    <row r="1221" spans="1:5" ht="16.5" x14ac:dyDescent="0.35">
      <c r="A1221" t="s">
        <v>1237</v>
      </c>
      <c r="B1221">
        <v>60</v>
      </c>
      <c r="C1221">
        <v>40</v>
      </c>
      <c r="D1221">
        <v>30</v>
      </c>
      <c r="E1221" s="163" t="s">
        <v>88</v>
      </c>
    </row>
    <row r="1222" spans="1:5" ht="16.5" x14ac:dyDescent="0.35">
      <c r="A1222" t="s">
        <v>829</v>
      </c>
      <c r="B1222">
        <v>60</v>
      </c>
      <c r="C1222">
        <v>45</v>
      </c>
      <c r="D1222">
        <v>35</v>
      </c>
      <c r="E1222" s="163" t="s">
        <v>88</v>
      </c>
    </row>
    <row r="1223" spans="1:5" ht="16.5" x14ac:dyDescent="0.35">
      <c r="A1223" t="s">
        <v>376</v>
      </c>
      <c r="B1223">
        <v>60</v>
      </c>
      <c r="C1223">
        <v>40</v>
      </c>
      <c r="D1223">
        <v>30</v>
      </c>
      <c r="E1223" s="163" t="s">
        <v>88</v>
      </c>
    </row>
    <row r="1224" spans="1:5" ht="16.5" x14ac:dyDescent="0.35">
      <c r="A1224" t="s">
        <v>1285</v>
      </c>
      <c r="B1224">
        <v>60</v>
      </c>
      <c r="C1224">
        <v>40</v>
      </c>
      <c r="D1224">
        <v>30</v>
      </c>
      <c r="E1224" s="163" t="s">
        <v>1309</v>
      </c>
    </row>
    <row r="1225" spans="1:5" ht="16.5" x14ac:dyDescent="0.35">
      <c r="A1225" t="s">
        <v>1075</v>
      </c>
      <c r="B1225">
        <v>50</v>
      </c>
      <c r="C1225">
        <v>35</v>
      </c>
      <c r="D1225">
        <v>25</v>
      </c>
      <c r="E1225" s="163" t="s">
        <v>88</v>
      </c>
    </row>
    <row r="1226" spans="1:5" ht="16.5" x14ac:dyDescent="0.35">
      <c r="A1226" t="s">
        <v>413</v>
      </c>
      <c r="B1226">
        <v>50</v>
      </c>
      <c r="C1226">
        <v>40</v>
      </c>
      <c r="D1226">
        <v>30</v>
      </c>
      <c r="E1226" s="163" t="s">
        <v>88</v>
      </c>
    </row>
    <row r="1227" spans="1:5" ht="16.5" x14ac:dyDescent="0.35">
      <c r="A1227" t="s">
        <v>415</v>
      </c>
      <c r="B1227">
        <v>50</v>
      </c>
      <c r="C1227">
        <v>40</v>
      </c>
      <c r="D1227">
        <v>30</v>
      </c>
      <c r="E1227" s="163" t="s">
        <v>1309</v>
      </c>
    </row>
    <row r="1228" spans="1:5" ht="16.5" x14ac:dyDescent="0.35">
      <c r="A1228" t="s">
        <v>1210</v>
      </c>
      <c r="B1228">
        <v>60</v>
      </c>
      <c r="C1228">
        <v>45</v>
      </c>
      <c r="D1228">
        <v>35</v>
      </c>
      <c r="E1228" s="163" t="s">
        <v>88</v>
      </c>
    </row>
    <row r="1229" spans="1:5" ht="16.5" x14ac:dyDescent="0.35">
      <c r="A1229" t="s">
        <v>1028</v>
      </c>
      <c r="B1229">
        <v>60</v>
      </c>
      <c r="C1229">
        <v>40</v>
      </c>
      <c r="D1229">
        <v>30</v>
      </c>
      <c r="E1229" s="163" t="s">
        <v>88</v>
      </c>
    </row>
    <row r="1230" spans="1:5" ht="16.5" x14ac:dyDescent="0.35">
      <c r="A1230" t="s">
        <v>136</v>
      </c>
      <c r="B1230">
        <v>50</v>
      </c>
      <c r="C1230">
        <v>35</v>
      </c>
      <c r="D1230">
        <v>25</v>
      </c>
      <c r="E1230" s="163" t="s">
        <v>1309</v>
      </c>
    </row>
    <row r="1231" spans="1:5" ht="16.5" x14ac:dyDescent="0.35">
      <c r="A1231" t="s">
        <v>1207</v>
      </c>
      <c r="B1231">
        <v>60</v>
      </c>
      <c r="C1231">
        <v>45</v>
      </c>
      <c r="D1231">
        <v>35</v>
      </c>
      <c r="E1231" s="163" t="s">
        <v>1309</v>
      </c>
    </row>
    <row r="1232" spans="1:5" ht="16.5" x14ac:dyDescent="0.35">
      <c r="A1232" t="s">
        <v>1046</v>
      </c>
      <c r="B1232">
        <v>60</v>
      </c>
      <c r="C1232">
        <v>45</v>
      </c>
      <c r="D1232">
        <v>35</v>
      </c>
      <c r="E1232" s="163" t="s">
        <v>1309</v>
      </c>
    </row>
    <row r="1233" spans="1:5" ht="16.5" x14ac:dyDescent="0.35">
      <c r="A1233" t="s">
        <v>1410</v>
      </c>
      <c r="B1233">
        <v>100</v>
      </c>
      <c r="C1233">
        <v>100</v>
      </c>
      <c r="D1233">
        <v>100</v>
      </c>
      <c r="E1233" s="163" t="s">
        <v>1309</v>
      </c>
    </row>
    <row r="1234" spans="1:5" ht="16.5" x14ac:dyDescent="0.35">
      <c r="A1234" t="s">
        <v>1411</v>
      </c>
      <c r="B1234">
        <v>100</v>
      </c>
      <c r="C1234">
        <v>100</v>
      </c>
      <c r="D1234">
        <v>100</v>
      </c>
      <c r="E1234" s="163" t="s">
        <v>1309</v>
      </c>
    </row>
    <row r="1235" spans="1:5" ht="16.5" x14ac:dyDescent="0.35">
      <c r="A1235" t="s">
        <v>1376</v>
      </c>
      <c r="B1235">
        <v>100</v>
      </c>
      <c r="C1235">
        <v>100</v>
      </c>
      <c r="D1235">
        <v>100</v>
      </c>
      <c r="E1235" s="163" t="s">
        <v>1309</v>
      </c>
    </row>
    <row r="1236" spans="1:5" ht="16.5" x14ac:dyDescent="0.35">
      <c r="A1236" t="s">
        <v>719</v>
      </c>
      <c r="B1236">
        <v>70</v>
      </c>
      <c r="C1236">
        <v>45</v>
      </c>
      <c r="D1236">
        <v>35</v>
      </c>
      <c r="E1236" s="163" t="s">
        <v>88</v>
      </c>
    </row>
    <row r="1237" spans="1:5" ht="16.5" x14ac:dyDescent="0.35">
      <c r="A1237" t="s">
        <v>403</v>
      </c>
      <c r="B1237">
        <v>70</v>
      </c>
      <c r="C1237">
        <v>45</v>
      </c>
      <c r="D1237">
        <v>35</v>
      </c>
      <c r="E1237" s="163" t="s">
        <v>88</v>
      </c>
    </row>
    <row r="1238" spans="1:5" ht="16.5" x14ac:dyDescent="0.35">
      <c r="A1238" t="s">
        <v>1152</v>
      </c>
      <c r="B1238">
        <v>70</v>
      </c>
      <c r="C1238">
        <v>45</v>
      </c>
      <c r="D1238">
        <v>35</v>
      </c>
      <c r="E1238" s="163" t="s">
        <v>88</v>
      </c>
    </row>
    <row r="1239" spans="1:5" ht="16.5" x14ac:dyDescent="0.35">
      <c r="A1239" t="s">
        <v>1244</v>
      </c>
      <c r="B1239">
        <v>70</v>
      </c>
      <c r="C1239">
        <v>45</v>
      </c>
      <c r="D1239">
        <v>35</v>
      </c>
      <c r="E1239" s="163" t="s">
        <v>1309</v>
      </c>
    </row>
    <row r="1240" spans="1:5" ht="16.5" x14ac:dyDescent="0.35">
      <c r="A1240" t="s">
        <v>1043</v>
      </c>
      <c r="B1240">
        <v>60</v>
      </c>
      <c r="C1240">
        <v>45</v>
      </c>
      <c r="D1240">
        <v>35</v>
      </c>
      <c r="E1240" s="163" t="s">
        <v>88</v>
      </c>
    </row>
    <row r="1241" spans="1:5" ht="16.5" x14ac:dyDescent="0.35">
      <c r="A1241" t="s">
        <v>813</v>
      </c>
      <c r="B1241">
        <v>60</v>
      </c>
      <c r="C1241">
        <v>45</v>
      </c>
      <c r="D1241">
        <v>35</v>
      </c>
      <c r="E1241" s="163" t="s">
        <v>88</v>
      </c>
    </row>
    <row r="1242" spans="1:5" ht="16.5" x14ac:dyDescent="0.35">
      <c r="A1242" t="s">
        <v>581</v>
      </c>
      <c r="B1242">
        <v>60</v>
      </c>
      <c r="C1242">
        <v>40</v>
      </c>
      <c r="D1242">
        <v>30</v>
      </c>
      <c r="E1242" s="163" t="s">
        <v>88</v>
      </c>
    </row>
    <row r="1243" spans="1:5" ht="16.5" x14ac:dyDescent="0.35">
      <c r="A1243" t="s">
        <v>1150</v>
      </c>
      <c r="B1243">
        <v>60</v>
      </c>
      <c r="C1243">
        <v>40</v>
      </c>
      <c r="D1243">
        <v>30</v>
      </c>
      <c r="E1243" s="163" t="s">
        <v>88</v>
      </c>
    </row>
    <row r="1244" spans="1:5" ht="16.5" x14ac:dyDescent="0.35">
      <c r="A1244" t="s">
        <v>1036</v>
      </c>
      <c r="B1244">
        <v>70</v>
      </c>
      <c r="C1244">
        <v>50</v>
      </c>
      <c r="D1244">
        <v>40</v>
      </c>
      <c r="E1244" s="163" t="s">
        <v>88</v>
      </c>
    </row>
    <row r="1245" spans="1:5" ht="16.5" x14ac:dyDescent="0.35">
      <c r="A1245" t="s">
        <v>146</v>
      </c>
      <c r="B1245">
        <v>60</v>
      </c>
      <c r="C1245">
        <v>40</v>
      </c>
      <c r="D1245">
        <v>30</v>
      </c>
      <c r="E1245" s="163" t="s">
        <v>88</v>
      </c>
    </row>
    <row r="1246" spans="1:5" ht="16.5" x14ac:dyDescent="0.35">
      <c r="A1246" t="s">
        <v>266</v>
      </c>
      <c r="B1246">
        <v>60</v>
      </c>
      <c r="C1246">
        <v>40</v>
      </c>
      <c r="D1246">
        <v>30</v>
      </c>
      <c r="E1246" s="163" t="s">
        <v>88</v>
      </c>
    </row>
    <row r="1247" spans="1:5" ht="16.5" x14ac:dyDescent="0.35">
      <c r="A1247" t="s">
        <v>907</v>
      </c>
      <c r="B1247">
        <v>60</v>
      </c>
      <c r="C1247">
        <v>40</v>
      </c>
      <c r="D1247">
        <v>30</v>
      </c>
      <c r="E1247" s="163" t="s">
        <v>1309</v>
      </c>
    </row>
    <row r="1248" spans="1:5" ht="16.5" x14ac:dyDescent="0.35">
      <c r="A1248" t="s">
        <v>441</v>
      </c>
      <c r="B1248">
        <v>60</v>
      </c>
      <c r="C1248">
        <v>40</v>
      </c>
      <c r="D1248">
        <v>30</v>
      </c>
      <c r="E1248" s="163" t="s">
        <v>88</v>
      </c>
    </row>
    <row r="1249" spans="1:5" ht="16.5" x14ac:dyDescent="0.35">
      <c r="A1249" t="s">
        <v>118</v>
      </c>
      <c r="B1249">
        <v>50</v>
      </c>
      <c r="C1249">
        <v>35</v>
      </c>
      <c r="D1249">
        <v>25</v>
      </c>
      <c r="E1249" s="163" t="s">
        <v>88</v>
      </c>
    </row>
    <row r="1250" spans="1:5" ht="16.5" x14ac:dyDescent="0.35">
      <c r="A1250" t="s">
        <v>1055</v>
      </c>
      <c r="B1250">
        <v>70</v>
      </c>
      <c r="C1250">
        <v>45</v>
      </c>
      <c r="D1250">
        <v>35</v>
      </c>
      <c r="E1250" s="163" t="s">
        <v>1309</v>
      </c>
    </row>
    <row r="1251" spans="1:5" ht="16.5" x14ac:dyDescent="0.35">
      <c r="A1251" t="s">
        <v>1412</v>
      </c>
      <c r="B1251">
        <v>100</v>
      </c>
      <c r="C1251">
        <v>100</v>
      </c>
      <c r="D1251">
        <v>100</v>
      </c>
      <c r="E1251" s="163" t="s">
        <v>1309</v>
      </c>
    </row>
    <row r="1252" spans="1:5" ht="16.5" x14ac:dyDescent="0.35">
      <c r="A1252" t="s">
        <v>1413</v>
      </c>
      <c r="B1252">
        <v>100</v>
      </c>
      <c r="C1252">
        <v>100</v>
      </c>
      <c r="D1252">
        <v>100</v>
      </c>
      <c r="E1252" s="163" t="s">
        <v>1309</v>
      </c>
    </row>
    <row r="1253" spans="1:5" ht="16.5" x14ac:dyDescent="0.35">
      <c r="A1253" t="s">
        <v>702</v>
      </c>
      <c r="B1253">
        <v>100</v>
      </c>
      <c r="C1253">
        <v>55</v>
      </c>
      <c r="D1253">
        <v>45</v>
      </c>
      <c r="E1253" s="163" t="s">
        <v>1309</v>
      </c>
    </row>
    <row r="1254" spans="1:5" ht="16.5" x14ac:dyDescent="0.35">
      <c r="A1254" t="s">
        <v>1415</v>
      </c>
      <c r="B1254">
        <v>100</v>
      </c>
      <c r="C1254">
        <v>100</v>
      </c>
      <c r="D1254">
        <v>100</v>
      </c>
      <c r="E1254" s="163" t="s">
        <v>1309</v>
      </c>
    </row>
    <row r="1255" spans="1:5" ht="16.5" x14ac:dyDescent="0.35">
      <c r="A1255" t="s">
        <v>1416</v>
      </c>
      <c r="B1255">
        <v>100</v>
      </c>
      <c r="C1255">
        <v>100</v>
      </c>
      <c r="D1255">
        <v>100</v>
      </c>
      <c r="E1255" s="163" t="s">
        <v>1309</v>
      </c>
    </row>
    <row r="1256" spans="1:5" ht="16.5" x14ac:dyDescent="0.35">
      <c r="A1256" t="s">
        <v>1417</v>
      </c>
      <c r="B1256">
        <v>100</v>
      </c>
      <c r="C1256">
        <v>100</v>
      </c>
      <c r="D1256">
        <v>100</v>
      </c>
      <c r="E1256" s="163" t="s">
        <v>1309</v>
      </c>
    </row>
    <row r="1257" spans="1:5" ht="16.5" x14ac:dyDescent="0.35">
      <c r="A1257" t="s">
        <v>1418</v>
      </c>
      <c r="B1257">
        <v>100</v>
      </c>
      <c r="C1257">
        <v>100</v>
      </c>
      <c r="D1257">
        <v>100</v>
      </c>
      <c r="E1257" s="163" t="s">
        <v>1309</v>
      </c>
    </row>
    <row r="1258" spans="1:5" ht="16.5" x14ac:dyDescent="0.35">
      <c r="A1258" t="s">
        <v>1419</v>
      </c>
      <c r="B1258">
        <v>100</v>
      </c>
      <c r="C1258">
        <v>100</v>
      </c>
      <c r="D1258">
        <v>100</v>
      </c>
      <c r="E1258" s="163" t="s">
        <v>1309</v>
      </c>
    </row>
    <row r="1259" spans="1:5" ht="16.5" x14ac:dyDescent="0.35">
      <c r="A1259" t="s">
        <v>22</v>
      </c>
      <c r="B1259">
        <v>90</v>
      </c>
      <c r="C1259">
        <v>55</v>
      </c>
      <c r="D1259">
        <v>45</v>
      </c>
      <c r="E1259" s="163" t="s">
        <v>1309</v>
      </c>
    </row>
    <row r="1260" spans="1:5" ht="16.5" x14ac:dyDescent="0.35">
      <c r="A1260" t="s">
        <v>1044</v>
      </c>
      <c r="B1260">
        <v>60</v>
      </c>
      <c r="C1260">
        <v>40</v>
      </c>
      <c r="D1260">
        <v>30</v>
      </c>
      <c r="E1260" s="163" t="s">
        <v>1309</v>
      </c>
    </row>
    <row r="1261" spans="1:5" ht="16.5" x14ac:dyDescent="0.35">
      <c r="A1261" s="192" t="b">
        <v>1</v>
      </c>
      <c r="B1261">
        <v>100</v>
      </c>
      <c r="C1261">
        <v>40</v>
      </c>
      <c r="D1261">
        <v>30</v>
      </c>
      <c r="E1261" s="163" t="s">
        <v>1309</v>
      </c>
    </row>
    <row r="1262" spans="1:5" ht="16.5" x14ac:dyDescent="0.35">
      <c r="A1262" t="s">
        <v>756</v>
      </c>
      <c r="B1262">
        <v>100</v>
      </c>
      <c r="C1262">
        <v>100</v>
      </c>
      <c r="D1262">
        <v>100</v>
      </c>
      <c r="E1262" s="163" t="s">
        <v>1309</v>
      </c>
    </row>
    <row r="1263" spans="1:5" ht="16.5" x14ac:dyDescent="0.35">
      <c r="A1263" t="s">
        <v>1308</v>
      </c>
      <c r="B1263">
        <v>100</v>
      </c>
      <c r="C1263">
        <v>100</v>
      </c>
      <c r="D1263">
        <v>100</v>
      </c>
      <c r="E1263" s="163" t="s">
        <v>1309</v>
      </c>
    </row>
    <row r="1264" spans="1:5" ht="16.5" x14ac:dyDescent="0.35">
      <c r="A1264" t="s">
        <v>1201</v>
      </c>
      <c r="B1264">
        <v>100</v>
      </c>
      <c r="C1264">
        <v>100</v>
      </c>
      <c r="D1264">
        <v>100</v>
      </c>
      <c r="E1264" s="163" t="s">
        <v>1309</v>
      </c>
    </row>
    <row r="1265" spans="1:5" ht="16.5" x14ac:dyDescent="0.35">
      <c r="A1265" t="s">
        <v>1401</v>
      </c>
      <c r="B1265">
        <v>60</v>
      </c>
      <c r="C1265">
        <v>45</v>
      </c>
      <c r="D1265">
        <v>35</v>
      </c>
      <c r="E1265" s="163" t="s">
        <v>88</v>
      </c>
    </row>
    <row r="1266" spans="1:5" ht="16.5" x14ac:dyDescent="0.35">
      <c r="A1266" t="s">
        <v>107</v>
      </c>
      <c r="B1266">
        <v>50</v>
      </c>
      <c r="C1266">
        <v>40</v>
      </c>
      <c r="D1266">
        <v>30</v>
      </c>
      <c r="E1266" s="163" t="s">
        <v>1309</v>
      </c>
    </row>
    <row r="1267" spans="1:5" ht="16.5" x14ac:dyDescent="0.35">
      <c r="A1267" t="s">
        <v>568</v>
      </c>
      <c r="B1267">
        <v>60</v>
      </c>
      <c r="C1267">
        <v>45</v>
      </c>
      <c r="D1267">
        <v>35</v>
      </c>
      <c r="E1267" s="163" t="s">
        <v>88</v>
      </c>
    </row>
    <row r="1268" spans="1:5" ht="16.5" x14ac:dyDescent="0.35">
      <c r="A1268" t="s">
        <v>622</v>
      </c>
      <c r="B1268">
        <v>60</v>
      </c>
      <c r="C1268">
        <v>40</v>
      </c>
      <c r="D1268">
        <v>30</v>
      </c>
      <c r="E1268" s="163" t="s">
        <v>88</v>
      </c>
    </row>
    <row r="1269" spans="1:5" ht="16.5" x14ac:dyDescent="0.35">
      <c r="A1269" t="s">
        <v>763</v>
      </c>
      <c r="B1269">
        <v>60</v>
      </c>
      <c r="C1269">
        <v>40</v>
      </c>
      <c r="D1269">
        <v>30</v>
      </c>
      <c r="E1269" s="163" t="s">
        <v>88</v>
      </c>
    </row>
    <row r="1270" spans="1:5" ht="16.5" x14ac:dyDescent="0.35">
      <c r="A1270" t="s">
        <v>1171</v>
      </c>
      <c r="B1270">
        <v>60</v>
      </c>
      <c r="C1270">
        <v>40</v>
      </c>
      <c r="D1270">
        <v>30</v>
      </c>
      <c r="E1270" s="163" t="s">
        <v>88</v>
      </c>
    </row>
    <row r="1271" spans="1:5" ht="16.5" x14ac:dyDescent="0.35">
      <c r="A1271" t="s">
        <v>660</v>
      </c>
      <c r="B1271">
        <v>50</v>
      </c>
      <c r="C1271">
        <v>35</v>
      </c>
      <c r="D1271">
        <v>25</v>
      </c>
      <c r="E1271" s="163" t="s">
        <v>88</v>
      </c>
    </row>
    <row r="1272" spans="1:5" ht="16.5" x14ac:dyDescent="0.35">
      <c r="A1272" t="s">
        <v>105</v>
      </c>
      <c r="B1272">
        <v>50</v>
      </c>
      <c r="C1272">
        <v>40</v>
      </c>
      <c r="D1272">
        <v>30</v>
      </c>
      <c r="E1272" s="163" t="s">
        <v>88</v>
      </c>
    </row>
    <row r="1273" spans="1:5" ht="16.5" x14ac:dyDescent="0.35">
      <c r="A1273" t="s">
        <v>396</v>
      </c>
      <c r="B1273">
        <v>60</v>
      </c>
      <c r="C1273">
        <v>40</v>
      </c>
      <c r="D1273">
        <v>30</v>
      </c>
      <c r="E1273" s="163" t="s">
        <v>88</v>
      </c>
    </row>
    <row r="1274" spans="1:5" ht="16.5" x14ac:dyDescent="0.35">
      <c r="A1274" t="s">
        <v>380</v>
      </c>
      <c r="B1274">
        <v>50</v>
      </c>
      <c r="C1274">
        <v>35</v>
      </c>
      <c r="D1274">
        <v>25</v>
      </c>
      <c r="E1274" s="163" t="s">
        <v>88</v>
      </c>
    </row>
    <row r="1275" spans="1:5" ht="16.5" x14ac:dyDescent="0.35">
      <c r="A1275"/>
      <c r="B1275"/>
      <c r="C1275"/>
      <c r="D1275"/>
      <c r="E1275" s="163"/>
    </row>
    <row r="1276" spans="1:5" ht="16.5" x14ac:dyDescent="0.35">
      <c r="A1276"/>
      <c r="B1276"/>
      <c r="C1276"/>
      <c r="D1276"/>
      <c r="E1276" s="163"/>
    </row>
    <row r="1277" spans="1:5" ht="16.5" x14ac:dyDescent="0.35">
      <c r="A1277"/>
      <c r="B1277"/>
      <c r="C1277"/>
      <c r="D1277"/>
      <c r="E1277" s="163"/>
    </row>
    <row r="1278" spans="1:5" ht="16.5" x14ac:dyDescent="0.35">
      <c r="A1278"/>
      <c r="B1278"/>
      <c r="C1278"/>
      <c r="D1278"/>
      <c r="E1278" s="163"/>
    </row>
    <row r="1279" spans="1:5" ht="16.5" x14ac:dyDescent="0.35">
      <c r="A1279"/>
      <c r="B1279"/>
      <c r="C1279"/>
      <c r="D1279"/>
      <c r="E1279" s="163"/>
    </row>
    <row r="1280" spans="1:5" ht="16.5" x14ac:dyDescent="0.35">
      <c r="A1280"/>
      <c r="B1280"/>
      <c r="C1280"/>
      <c r="D1280"/>
      <c r="E1280" s="163"/>
    </row>
    <row r="1281" spans="1:5" ht="16.5" x14ac:dyDescent="0.35">
      <c r="A1281"/>
      <c r="B1281"/>
      <c r="C1281"/>
      <c r="D1281"/>
      <c r="E1281" s="163"/>
    </row>
    <row r="1282" spans="1:5" ht="16.5" x14ac:dyDescent="0.35">
      <c r="A1282"/>
      <c r="B1282"/>
      <c r="C1282"/>
      <c r="D1282"/>
      <c r="E1282" s="163"/>
    </row>
    <row r="1283" spans="1:5" ht="16.5" x14ac:dyDescent="0.35">
      <c r="A1283"/>
      <c r="B1283"/>
      <c r="C1283"/>
      <c r="D1283"/>
      <c r="E1283" s="163"/>
    </row>
    <row r="1284" spans="1:5" ht="16.5" x14ac:dyDescent="0.35">
      <c r="A1284"/>
      <c r="B1284"/>
      <c r="C1284"/>
      <c r="D1284"/>
      <c r="E1284" s="163"/>
    </row>
    <row r="1285" spans="1:5" ht="16.5" x14ac:dyDescent="0.35">
      <c r="A1285"/>
      <c r="B1285"/>
      <c r="C1285"/>
      <c r="D1285"/>
      <c r="E1285" s="163"/>
    </row>
    <row r="1286" spans="1:5" ht="16.5" x14ac:dyDescent="0.35">
      <c r="A1286"/>
      <c r="B1286"/>
      <c r="C1286"/>
      <c r="D1286"/>
      <c r="E1286" s="163"/>
    </row>
    <row r="1287" spans="1:5" ht="16.5" x14ac:dyDescent="0.35">
      <c r="A1287"/>
      <c r="B1287"/>
      <c r="C1287"/>
      <c r="D1287"/>
      <c r="E1287" s="163"/>
    </row>
    <row r="1288" spans="1:5" ht="16.5" x14ac:dyDescent="0.35">
      <c r="A1288"/>
      <c r="B1288"/>
      <c r="C1288"/>
      <c r="D1288"/>
      <c r="E1288" s="163"/>
    </row>
    <row r="1289" spans="1:5" ht="16.5" x14ac:dyDescent="0.35">
      <c r="A1289"/>
      <c r="B1289"/>
      <c r="C1289"/>
      <c r="D1289"/>
      <c r="E1289" s="163"/>
    </row>
    <row r="1290" spans="1:5" ht="16.5" x14ac:dyDescent="0.35">
      <c r="A1290"/>
      <c r="B1290"/>
      <c r="C1290"/>
      <c r="D1290"/>
      <c r="E1290" s="163"/>
    </row>
    <row r="1291" spans="1:5" ht="16.5" x14ac:dyDescent="0.35">
      <c r="A1291"/>
      <c r="B1291"/>
      <c r="C1291"/>
      <c r="D1291"/>
      <c r="E1291" s="163"/>
    </row>
    <row r="1292" spans="1:5" ht="16.5" x14ac:dyDescent="0.35">
      <c r="A1292"/>
      <c r="B1292"/>
      <c r="C1292"/>
      <c r="D1292"/>
      <c r="E1292" s="163"/>
    </row>
    <row r="1293" spans="1:5" ht="16.5" x14ac:dyDescent="0.35">
      <c r="A1293"/>
      <c r="B1293"/>
      <c r="C1293"/>
      <c r="D1293"/>
      <c r="E1293" s="163"/>
    </row>
    <row r="1294" spans="1:5" ht="16.5" x14ac:dyDescent="0.35">
      <c r="A1294"/>
      <c r="B1294"/>
      <c r="C1294"/>
      <c r="D1294"/>
      <c r="E1294" s="163"/>
    </row>
    <row r="1295" spans="1:5" ht="16.5" x14ac:dyDescent="0.35">
      <c r="A1295"/>
      <c r="B1295"/>
      <c r="C1295"/>
      <c r="D1295"/>
      <c r="E1295" s="163"/>
    </row>
    <row r="1296" spans="1:5" ht="16.5" x14ac:dyDescent="0.35">
      <c r="A1296"/>
      <c r="B1296"/>
      <c r="C1296"/>
      <c r="D1296"/>
      <c r="E1296" s="163"/>
    </row>
    <row r="1297" spans="1:5" ht="16.5" x14ac:dyDescent="0.35">
      <c r="A1297"/>
      <c r="B1297"/>
      <c r="C1297"/>
      <c r="D1297"/>
      <c r="E1297" s="163"/>
    </row>
    <row r="1298" spans="1:5" ht="16.5" x14ac:dyDescent="0.35">
      <c r="A1298"/>
      <c r="B1298"/>
      <c r="C1298"/>
      <c r="D1298"/>
      <c r="E1298" s="163"/>
    </row>
    <row r="1299" spans="1:5" ht="16.5" x14ac:dyDescent="0.35">
      <c r="A1299"/>
      <c r="B1299"/>
      <c r="C1299"/>
      <c r="D1299"/>
      <c r="E1299" s="163"/>
    </row>
    <row r="1300" spans="1:5" ht="16.5" x14ac:dyDescent="0.35">
      <c r="A1300"/>
      <c r="B1300"/>
      <c r="C1300"/>
      <c r="D1300"/>
      <c r="E1300" s="163"/>
    </row>
    <row r="1301" spans="1:5" ht="16.5" x14ac:dyDescent="0.35">
      <c r="A1301"/>
      <c r="B1301"/>
      <c r="C1301"/>
      <c r="D1301"/>
      <c r="E1301" s="163"/>
    </row>
    <row r="1302" spans="1:5" ht="16.5" x14ac:dyDescent="0.35">
      <c r="A1302"/>
      <c r="B1302"/>
      <c r="C1302"/>
      <c r="D1302"/>
      <c r="E1302" s="163"/>
    </row>
    <row r="1303" spans="1:5" ht="16.5" x14ac:dyDescent="0.35">
      <c r="A1303"/>
      <c r="B1303"/>
      <c r="C1303"/>
      <c r="D1303"/>
      <c r="E1303" s="163"/>
    </row>
    <row r="1304" spans="1:5" ht="16.5" x14ac:dyDescent="0.35">
      <c r="A1304"/>
      <c r="B1304"/>
      <c r="C1304"/>
      <c r="D1304"/>
      <c r="E1304" s="163"/>
    </row>
    <row r="1305" spans="1:5" ht="16.5" x14ac:dyDescent="0.35">
      <c r="A1305"/>
      <c r="B1305"/>
      <c r="C1305"/>
      <c r="D1305"/>
      <c r="E1305" s="163"/>
    </row>
    <row r="1306" spans="1:5" ht="16.5" x14ac:dyDescent="0.35">
      <c r="A1306"/>
      <c r="B1306"/>
      <c r="C1306"/>
      <c r="D1306"/>
      <c r="E1306" s="163"/>
    </row>
    <row r="1307" spans="1:5" ht="16.5" x14ac:dyDescent="0.35">
      <c r="A1307"/>
      <c r="B1307"/>
      <c r="C1307"/>
      <c r="D1307"/>
      <c r="E1307" s="163"/>
    </row>
    <row r="1308" spans="1:5" ht="16.5" x14ac:dyDescent="0.35">
      <c r="A1308"/>
      <c r="B1308"/>
      <c r="C1308"/>
      <c r="D1308"/>
      <c r="E1308" s="163"/>
    </row>
    <row r="1309" spans="1:5" ht="16.5" x14ac:dyDescent="0.35">
      <c r="A1309"/>
      <c r="B1309"/>
      <c r="C1309"/>
      <c r="D1309"/>
      <c r="E1309" s="163"/>
    </row>
    <row r="1310" spans="1:5" ht="16.5" x14ac:dyDescent="0.35">
      <c r="A1310"/>
      <c r="B1310"/>
      <c r="C1310"/>
      <c r="D1310"/>
      <c r="E1310" s="163"/>
    </row>
    <row r="1311" spans="1:5" ht="16.5" x14ac:dyDescent="0.35">
      <c r="A1311"/>
      <c r="B1311"/>
      <c r="C1311"/>
      <c r="D1311"/>
      <c r="E1311" s="163"/>
    </row>
    <row r="1312" spans="1:5" ht="16.5" x14ac:dyDescent="0.35">
      <c r="A1312"/>
      <c r="B1312"/>
      <c r="C1312"/>
      <c r="D1312"/>
      <c r="E1312" s="163"/>
    </row>
    <row r="1313" spans="1:5" ht="16.5" x14ac:dyDescent="0.35">
      <c r="A1313"/>
      <c r="B1313"/>
      <c r="C1313"/>
      <c r="D1313"/>
      <c r="E1313" s="163"/>
    </row>
    <row r="1314" spans="1:5" ht="16.5" x14ac:dyDescent="0.35">
      <c r="A1314"/>
      <c r="B1314"/>
      <c r="C1314"/>
      <c r="D1314"/>
      <c r="E1314" s="163"/>
    </row>
    <row r="1315" spans="1:5" ht="16.5" x14ac:dyDescent="0.35">
      <c r="A1315"/>
      <c r="B1315"/>
      <c r="C1315"/>
      <c r="D1315"/>
      <c r="E1315" s="163"/>
    </row>
    <row r="1316" spans="1:5" ht="16.5" x14ac:dyDescent="0.35">
      <c r="A1316"/>
      <c r="B1316"/>
      <c r="C1316"/>
      <c r="D1316"/>
      <c r="E1316" s="163"/>
    </row>
    <row r="1317" spans="1:5" ht="16.5" x14ac:dyDescent="0.35">
      <c r="A1317"/>
      <c r="B1317"/>
      <c r="C1317"/>
      <c r="D1317"/>
      <c r="E1317" s="163"/>
    </row>
    <row r="1318" spans="1:5" ht="16.5" x14ac:dyDescent="0.35">
      <c r="A1318"/>
      <c r="B1318"/>
      <c r="C1318"/>
      <c r="D1318"/>
      <c r="E1318" s="163"/>
    </row>
    <row r="1319" spans="1:5" ht="16.5" x14ac:dyDescent="0.35">
      <c r="A1319"/>
      <c r="B1319"/>
      <c r="C1319"/>
      <c r="D1319"/>
      <c r="E1319" s="163"/>
    </row>
    <row r="1320" spans="1:5" ht="16.5" x14ac:dyDescent="0.35">
      <c r="A1320"/>
      <c r="B1320"/>
      <c r="C1320"/>
      <c r="D1320"/>
      <c r="E1320" s="163"/>
    </row>
    <row r="1321" spans="1:5" ht="16.5" x14ac:dyDescent="0.35">
      <c r="A1321"/>
      <c r="B1321"/>
      <c r="C1321"/>
      <c r="D1321"/>
      <c r="E1321" s="163"/>
    </row>
    <row r="1322" spans="1:5" ht="16.5" x14ac:dyDescent="0.35">
      <c r="A1322"/>
      <c r="B1322"/>
      <c r="C1322"/>
      <c r="D1322"/>
      <c r="E1322" s="163"/>
    </row>
    <row r="1323" spans="1:5" ht="16.5" x14ac:dyDescent="0.35">
      <c r="A1323"/>
      <c r="B1323"/>
      <c r="C1323"/>
      <c r="D1323"/>
      <c r="E1323" s="163"/>
    </row>
    <row r="1324" spans="1:5" ht="16.5" x14ac:dyDescent="0.35">
      <c r="A1324"/>
      <c r="B1324"/>
      <c r="C1324"/>
      <c r="D1324"/>
      <c r="E1324" s="163"/>
    </row>
    <row r="1325" spans="1:5" ht="16.5" x14ac:dyDescent="0.35">
      <c r="A1325"/>
      <c r="B1325"/>
      <c r="C1325"/>
      <c r="D1325"/>
      <c r="E1325" s="163"/>
    </row>
    <row r="1326" spans="1:5" ht="16.5" x14ac:dyDescent="0.35">
      <c r="A1326"/>
      <c r="B1326"/>
      <c r="C1326"/>
      <c r="D1326"/>
      <c r="E1326" s="163"/>
    </row>
    <row r="1327" spans="1:5" ht="16.5" x14ac:dyDescent="0.35">
      <c r="A1327"/>
      <c r="B1327"/>
      <c r="C1327"/>
      <c r="D1327"/>
      <c r="E1327" s="163"/>
    </row>
    <row r="1328" spans="1:5" ht="16.5" x14ac:dyDescent="0.35">
      <c r="A1328"/>
      <c r="B1328"/>
      <c r="C1328"/>
      <c r="D1328"/>
      <c r="E1328" s="163"/>
    </row>
    <row r="1329" spans="1:5" ht="16.5" x14ac:dyDescent="0.35">
      <c r="A1329"/>
      <c r="B1329"/>
      <c r="C1329"/>
      <c r="D1329"/>
      <c r="E1329" s="163"/>
    </row>
    <row r="1330" spans="1:5" ht="16.5" x14ac:dyDescent="0.35">
      <c r="A1330"/>
      <c r="B1330"/>
      <c r="C1330"/>
      <c r="D1330"/>
      <c r="E1330" s="163"/>
    </row>
    <row r="1331" spans="1:5" ht="16.5" x14ac:dyDescent="0.35">
      <c r="A1331"/>
      <c r="B1331"/>
      <c r="C1331"/>
      <c r="D1331"/>
      <c r="E1331" s="163"/>
    </row>
    <row r="1332" spans="1:5" ht="16.5" x14ac:dyDescent="0.35">
      <c r="A1332"/>
      <c r="B1332"/>
      <c r="C1332"/>
      <c r="D1332"/>
      <c r="E1332" s="163"/>
    </row>
    <row r="1333" spans="1:5" ht="16.5" x14ac:dyDescent="0.35">
      <c r="A1333"/>
      <c r="B1333"/>
      <c r="C1333"/>
      <c r="D1333"/>
      <c r="E1333" s="163"/>
    </row>
    <row r="1334" spans="1:5" ht="16.5" x14ac:dyDescent="0.35">
      <c r="A1334"/>
      <c r="B1334"/>
      <c r="C1334"/>
      <c r="D1334"/>
      <c r="E1334" s="163"/>
    </row>
    <row r="1335" spans="1:5" ht="16.5" x14ac:dyDescent="0.35">
      <c r="A1335"/>
      <c r="B1335"/>
      <c r="C1335"/>
      <c r="D1335"/>
      <c r="E1335" s="163"/>
    </row>
    <row r="1336" spans="1:5" ht="16.5" x14ac:dyDescent="0.35">
      <c r="A1336"/>
      <c r="B1336"/>
      <c r="C1336"/>
      <c r="D1336"/>
      <c r="E1336" s="163"/>
    </row>
    <row r="1337" spans="1:5" ht="16.5" x14ac:dyDescent="0.35">
      <c r="A1337"/>
      <c r="B1337"/>
      <c r="C1337"/>
      <c r="D1337"/>
      <c r="E1337" s="163"/>
    </row>
    <row r="1338" spans="1:5" ht="16.5" x14ac:dyDescent="0.35">
      <c r="A1338"/>
      <c r="B1338"/>
      <c r="C1338"/>
      <c r="D1338"/>
      <c r="E1338" s="163"/>
    </row>
    <row r="1339" spans="1:5" ht="16.5" x14ac:dyDescent="0.35">
      <c r="A1339"/>
      <c r="B1339"/>
      <c r="C1339"/>
      <c r="D1339"/>
      <c r="E1339" s="163"/>
    </row>
    <row r="1340" spans="1:5" ht="16.5" x14ac:dyDescent="0.35">
      <c r="A1340"/>
      <c r="B1340"/>
      <c r="C1340"/>
      <c r="D1340"/>
      <c r="E1340" s="163"/>
    </row>
    <row r="1341" spans="1:5" ht="16.5" x14ac:dyDescent="0.35">
      <c r="A1341"/>
      <c r="B1341"/>
      <c r="C1341"/>
      <c r="D1341"/>
      <c r="E1341" s="163"/>
    </row>
    <row r="1342" spans="1:5" ht="16.5" x14ac:dyDescent="0.35">
      <c r="A1342"/>
      <c r="B1342"/>
      <c r="C1342"/>
      <c r="D1342"/>
      <c r="E1342" s="163"/>
    </row>
    <row r="1343" spans="1:5" ht="16.5" x14ac:dyDescent="0.35">
      <c r="A1343"/>
      <c r="B1343"/>
      <c r="C1343"/>
      <c r="D1343"/>
      <c r="E1343" s="163"/>
    </row>
    <row r="1344" spans="1:5" ht="16.5" x14ac:dyDescent="0.35">
      <c r="A1344"/>
      <c r="B1344"/>
      <c r="C1344"/>
      <c r="D1344"/>
      <c r="E1344" s="163"/>
    </row>
    <row r="1345" spans="1:5" ht="16.5" x14ac:dyDescent="0.35">
      <c r="A1345"/>
      <c r="B1345"/>
      <c r="C1345"/>
      <c r="D1345"/>
      <c r="E1345" s="163"/>
    </row>
    <row r="1346" spans="1:5" ht="16.5" x14ac:dyDescent="0.35">
      <c r="A1346"/>
      <c r="B1346"/>
      <c r="C1346"/>
      <c r="D1346"/>
      <c r="E1346" s="163"/>
    </row>
    <row r="1347" spans="1:5" ht="16.5" x14ac:dyDescent="0.35">
      <c r="A1347"/>
      <c r="B1347"/>
      <c r="C1347"/>
      <c r="D1347"/>
      <c r="E1347" s="163"/>
    </row>
    <row r="1348" spans="1:5" ht="16.5" x14ac:dyDescent="0.35">
      <c r="A1348"/>
      <c r="B1348"/>
      <c r="C1348"/>
      <c r="D1348"/>
      <c r="E1348" s="163"/>
    </row>
    <row r="1349" spans="1:5" ht="16.5" x14ac:dyDescent="0.35">
      <c r="A1349"/>
      <c r="B1349"/>
      <c r="C1349"/>
      <c r="D1349"/>
      <c r="E1349" s="163"/>
    </row>
    <row r="1350" spans="1:5" ht="16.5" x14ac:dyDescent="0.35">
      <c r="A1350"/>
      <c r="B1350"/>
      <c r="C1350"/>
      <c r="D1350"/>
      <c r="E1350" s="163"/>
    </row>
    <row r="1351" spans="1:5" ht="16.5" x14ac:dyDescent="0.35">
      <c r="A1351"/>
      <c r="B1351"/>
      <c r="C1351"/>
      <c r="D1351"/>
      <c r="E1351" s="163"/>
    </row>
    <row r="1352" spans="1:5" ht="16.5" x14ac:dyDescent="0.35">
      <c r="A1352"/>
      <c r="B1352"/>
      <c r="C1352"/>
      <c r="D1352"/>
      <c r="E1352" s="163"/>
    </row>
    <row r="1353" spans="1:5" ht="16.5" x14ac:dyDescent="0.35">
      <c r="A1353"/>
      <c r="B1353"/>
      <c r="C1353"/>
      <c r="D1353"/>
      <c r="E1353" s="163"/>
    </row>
    <row r="1354" spans="1:5" ht="16.5" x14ac:dyDescent="0.35">
      <c r="A1354"/>
      <c r="B1354"/>
      <c r="C1354"/>
      <c r="D1354"/>
      <c r="E1354" s="163"/>
    </row>
    <row r="1355" spans="1:5" ht="16.5" x14ac:dyDescent="0.35">
      <c r="A1355"/>
      <c r="B1355"/>
      <c r="C1355"/>
      <c r="D1355"/>
      <c r="E1355" s="163"/>
    </row>
    <row r="1356" spans="1:5" ht="16.5" x14ac:dyDescent="0.35">
      <c r="A1356"/>
      <c r="B1356"/>
      <c r="C1356"/>
      <c r="D1356"/>
      <c r="E1356" s="163"/>
    </row>
    <row r="1357" spans="1:5" ht="16.5" x14ac:dyDescent="0.35">
      <c r="A1357"/>
      <c r="B1357"/>
      <c r="C1357"/>
      <c r="D1357"/>
      <c r="E1357" s="163"/>
    </row>
    <row r="1358" spans="1:5" ht="16.5" x14ac:dyDescent="0.35">
      <c r="A1358"/>
      <c r="B1358"/>
      <c r="C1358"/>
      <c r="D1358"/>
      <c r="E1358" s="163"/>
    </row>
    <row r="1359" spans="1:5" ht="16.5" x14ac:dyDescent="0.35">
      <c r="A1359"/>
      <c r="B1359"/>
      <c r="C1359"/>
      <c r="D1359"/>
      <c r="E1359" s="163"/>
    </row>
    <row r="1360" spans="1:5" ht="16.5" x14ac:dyDescent="0.35">
      <c r="A1360"/>
      <c r="B1360"/>
      <c r="C1360"/>
      <c r="D1360"/>
      <c r="E1360" s="163"/>
    </row>
    <row r="1361" spans="1:5" ht="16.5" x14ac:dyDescent="0.35">
      <c r="A1361"/>
      <c r="B1361"/>
      <c r="C1361"/>
      <c r="D1361"/>
      <c r="E1361" s="163"/>
    </row>
    <row r="1362" spans="1:5" ht="16.5" x14ac:dyDescent="0.35">
      <c r="A1362"/>
      <c r="B1362"/>
      <c r="C1362"/>
      <c r="D1362"/>
      <c r="E1362" s="163"/>
    </row>
    <row r="1363" spans="1:5" ht="16.5" x14ac:dyDescent="0.35">
      <c r="A1363"/>
      <c r="B1363"/>
      <c r="C1363"/>
      <c r="D1363"/>
      <c r="E1363" s="163"/>
    </row>
    <row r="1364" spans="1:5" ht="16.5" x14ac:dyDescent="0.35">
      <c r="A1364"/>
      <c r="B1364"/>
      <c r="C1364"/>
      <c r="D1364"/>
      <c r="E1364" s="163"/>
    </row>
    <row r="1365" spans="1:5" ht="16.5" x14ac:dyDescent="0.35">
      <c r="A1365"/>
      <c r="B1365"/>
      <c r="C1365"/>
      <c r="D1365"/>
      <c r="E1365" s="163"/>
    </row>
    <row r="1366" spans="1:5" ht="16.5" x14ac:dyDescent="0.35">
      <c r="A1366"/>
      <c r="B1366"/>
      <c r="C1366"/>
      <c r="D1366"/>
      <c r="E1366" s="163"/>
    </row>
    <row r="1367" spans="1:5" ht="16.5" x14ac:dyDescent="0.35">
      <c r="A1367"/>
      <c r="B1367"/>
      <c r="C1367"/>
      <c r="D1367"/>
      <c r="E1367" s="163"/>
    </row>
    <row r="1368" spans="1:5" ht="16.5" x14ac:dyDescent="0.35">
      <c r="A1368"/>
      <c r="B1368"/>
      <c r="C1368"/>
      <c r="D1368"/>
      <c r="E1368" s="163"/>
    </row>
    <row r="1369" spans="1:5" ht="16.5" x14ac:dyDescent="0.35">
      <c r="A1369"/>
      <c r="B1369"/>
      <c r="C1369"/>
      <c r="D1369"/>
      <c r="E1369" s="163"/>
    </row>
    <row r="1370" spans="1:5" ht="16.5" x14ac:dyDescent="0.35">
      <c r="A1370"/>
      <c r="B1370"/>
      <c r="C1370"/>
      <c r="D1370"/>
      <c r="E1370" s="163"/>
    </row>
    <row r="1371" spans="1:5" ht="16.5" x14ac:dyDescent="0.35">
      <c r="A1371"/>
      <c r="B1371"/>
      <c r="C1371"/>
      <c r="D1371"/>
      <c r="E1371" s="163"/>
    </row>
    <row r="1372" spans="1:5" ht="16.5" x14ac:dyDescent="0.35">
      <c r="A1372"/>
      <c r="B1372"/>
      <c r="C1372"/>
      <c r="D1372"/>
      <c r="E1372" s="163"/>
    </row>
    <row r="1373" spans="1:5" ht="16.5" x14ac:dyDescent="0.35">
      <c r="A1373"/>
      <c r="B1373"/>
      <c r="C1373"/>
      <c r="D1373"/>
      <c r="E1373" s="163"/>
    </row>
    <row r="1374" spans="1:5" ht="16.5" x14ac:dyDescent="0.35">
      <c r="A1374"/>
      <c r="B1374"/>
      <c r="C1374"/>
      <c r="D1374"/>
      <c r="E1374" s="163"/>
    </row>
    <row r="1375" spans="1:5" ht="16.5" x14ac:dyDescent="0.35">
      <c r="A1375"/>
      <c r="B1375"/>
      <c r="C1375"/>
      <c r="D1375"/>
      <c r="E1375" s="163"/>
    </row>
    <row r="1376" spans="1:5" ht="16.5" x14ac:dyDescent="0.35">
      <c r="A1376"/>
      <c r="B1376"/>
      <c r="C1376"/>
      <c r="D1376"/>
      <c r="E1376" s="163"/>
    </row>
    <row r="1377" spans="1:5" ht="16.5" x14ac:dyDescent="0.35">
      <c r="A1377"/>
      <c r="B1377"/>
      <c r="C1377"/>
      <c r="D1377"/>
      <c r="E1377" s="163"/>
    </row>
    <row r="1378" spans="1:5" ht="16.5" x14ac:dyDescent="0.35">
      <c r="A1378"/>
      <c r="B1378"/>
      <c r="C1378"/>
      <c r="D1378"/>
      <c r="E1378" s="163"/>
    </row>
    <row r="1379" spans="1:5" ht="16.5" x14ac:dyDescent="0.35">
      <c r="A1379"/>
      <c r="B1379"/>
      <c r="C1379"/>
      <c r="D1379"/>
      <c r="E1379" s="163"/>
    </row>
    <row r="1380" spans="1:5" ht="16.5" x14ac:dyDescent="0.35">
      <c r="A1380"/>
      <c r="B1380"/>
      <c r="C1380"/>
      <c r="D1380"/>
      <c r="E1380" s="163"/>
    </row>
    <row r="1381" spans="1:5" ht="16.5" x14ac:dyDescent="0.35">
      <c r="A1381"/>
      <c r="B1381"/>
      <c r="C1381"/>
      <c r="D1381"/>
      <c r="E1381" s="163"/>
    </row>
    <row r="1382" spans="1:5" ht="16.5" x14ac:dyDescent="0.35">
      <c r="A1382"/>
      <c r="B1382"/>
      <c r="C1382"/>
      <c r="D1382"/>
      <c r="E1382" s="163"/>
    </row>
    <row r="1383" spans="1:5" ht="16.5" x14ac:dyDescent="0.35">
      <c r="A1383"/>
      <c r="B1383"/>
      <c r="C1383"/>
      <c r="D1383"/>
      <c r="E1383" s="163"/>
    </row>
    <row r="1384" spans="1:5" ht="16.5" x14ac:dyDescent="0.35">
      <c r="A1384"/>
      <c r="B1384"/>
      <c r="C1384"/>
      <c r="D1384"/>
      <c r="E1384" s="163"/>
    </row>
    <row r="1385" spans="1:5" ht="16.5" x14ac:dyDescent="0.35">
      <c r="A1385"/>
      <c r="B1385"/>
      <c r="C1385"/>
      <c r="D1385"/>
      <c r="E1385" s="163"/>
    </row>
    <row r="1386" spans="1:5" ht="16.5" x14ac:dyDescent="0.35">
      <c r="A1386"/>
      <c r="B1386"/>
      <c r="C1386"/>
      <c r="D1386"/>
      <c r="E1386" s="163"/>
    </row>
    <row r="1387" spans="1:5" ht="16.5" x14ac:dyDescent="0.35">
      <c r="A1387"/>
      <c r="B1387"/>
      <c r="C1387"/>
      <c r="D1387"/>
      <c r="E1387" s="163"/>
    </row>
    <row r="1388" spans="1:5" ht="16.5" x14ac:dyDescent="0.35">
      <c r="A1388"/>
      <c r="B1388"/>
      <c r="C1388"/>
      <c r="D1388"/>
      <c r="E1388" s="163"/>
    </row>
    <row r="1389" spans="1:5" ht="16.5" x14ac:dyDescent="0.35">
      <c r="A1389"/>
      <c r="B1389"/>
      <c r="C1389"/>
      <c r="D1389"/>
      <c r="E1389" s="163"/>
    </row>
    <row r="1390" spans="1:5" ht="16.5" x14ac:dyDescent="0.35">
      <c r="A1390"/>
      <c r="B1390"/>
      <c r="C1390"/>
      <c r="D1390"/>
      <c r="E1390" s="163"/>
    </row>
    <row r="1391" spans="1:5" ht="16.5" x14ac:dyDescent="0.35">
      <c r="A1391"/>
      <c r="B1391"/>
      <c r="C1391"/>
      <c r="D1391"/>
      <c r="E1391" s="163"/>
    </row>
    <row r="1392" spans="1:5" ht="16.5" x14ac:dyDescent="0.35">
      <c r="A1392"/>
      <c r="B1392"/>
      <c r="C1392"/>
      <c r="D1392"/>
      <c r="E1392" s="163"/>
    </row>
    <row r="1393" spans="1:5" ht="16.5" x14ac:dyDescent="0.35">
      <c r="A1393"/>
      <c r="B1393"/>
      <c r="C1393"/>
      <c r="D1393"/>
      <c r="E1393" s="163"/>
    </row>
    <row r="1394" spans="1:5" ht="16.5" x14ac:dyDescent="0.35">
      <c r="A1394"/>
      <c r="B1394"/>
      <c r="C1394"/>
      <c r="D1394"/>
      <c r="E1394" s="163"/>
    </row>
    <row r="1395" spans="1:5" ht="16.5" x14ac:dyDescent="0.35">
      <c r="A1395"/>
      <c r="B1395"/>
      <c r="C1395"/>
      <c r="D1395"/>
      <c r="E1395" s="163"/>
    </row>
    <row r="1396" spans="1:5" ht="16.5" x14ac:dyDescent="0.35">
      <c r="A1396"/>
      <c r="B1396"/>
      <c r="C1396"/>
      <c r="D1396"/>
      <c r="E1396" s="163"/>
    </row>
    <row r="1397" spans="1:5" ht="16.5" x14ac:dyDescent="0.35">
      <c r="A1397"/>
      <c r="B1397"/>
      <c r="C1397"/>
      <c r="D1397"/>
      <c r="E1397" s="163"/>
    </row>
    <row r="1398" spans="1:5" ht="16.5" x14ac:dyDescent="0.35">
      <c r="A1398"/>
      <c r="B1398"/>
      <c r="C1398"/>
      <c r="D1398"/>
      <c r="E1398" s="163"/>
    </row>
    <row r="1399" spans="1:5" ht="16.5" x14ac:dyDescent="0.35">
      <c r="A1399"/>
      <c r="B1399"/>
      <c r="C1399"/>
      <c r="D1399"/>
      <c r="E1399" s="163"/>
    </row>
    <row r="1400" spans="1:5" ht="16.5" x14ac:dyDescent="0.35">
      <c r="A1400"/>
      <c r="B1400"/>
      <c r="C1400"/>
      <c r="D1400"/>
      <c r="E1400" s="163"/>
    </row>
    <row r="1401" spans="1:5" ht="16.5" x14ac:dyDescent="0.35">
      <c r="A1401"/>
      <c r="B1401"/>
      <c r="C1401"/>
      <c r="D1401"/>
      <c r="E1401" s="163"/>
    </row>
    <row r="1402" spans="1:5" ht="16.5" x14ac:dyDescent="0.35">
      <c r="A1402"/>
      <c r="B1402"/>
      <c r="C1402"/>
      <c r="D1402"/>
      <c r="E1402" s="163"/>
    </row>
    <row r="1403" spans="1:5" ht="16.5" x14ac:dyDescent="0.35">
      <c r="A1403"/>
      <c r="B1403"/>
      <c r="C1403"/>
      <c r="D1403"/>
      <c r="E1403" s="163"/>
    </row>
    <row r="1404" spans="1:5" ht="16.5" x14ac:dyDescent="0.35">
      <c r="A1404"/>
      <c r="B1404"/>
      <c r="C1404"/>
      <c r="D1404"/>
      <c r="E1404" s="163"/>
    </row>
    <row r="1405" spans="1:5" ht="16.5" x14ac:dyDescent="0.35">
      <c r="A1405"/>
      <c r="B1405"/>
      <c r="C1405"/>
      <c r="D1405"/>
      <c r="E1405" s="163"/>
    </row>
    <row r="1406" spans="1:5" ht="16.5" x14ac:dyDescent="0.35">
      <c r="A1406"/>
      <c r="B1406"/>
      <c r="C1406"/>
      <c r="D1406"/>
      <c r="E1406" s="163"/>
    </row>
    <row r="1407" spans="1:5" ht="16.5" x14ac:dyDescent="0.35">
      <c r="A1407"/>
      <c r="B1407"/>
      <c r="C1407"/>
      <c r="D1407"/>
      <c r="E1407" s="163"/>
    </row>
    <row r="1408" spans="1:5" ht="16.5" x14ac:dyDescent="0.35">
      <c r="A1408"/>
      <c r="B1408"/>
      <c r="C1408"/>
      <c r="D1408"/>
      <c r="E1408" s="163"/>
    </row>
    <row r="1409" spans="1:5" ht="16.5" x14ac:dyDescent="0.35">
      <c r="A1409"/>
      <c r="B1409"/>
      <c r="C1409"/>
      <c r="D1409"/>
      <c r="E1409" s="163"/>
    </row>
    <row r="1410" spans="1:5" ht="16.5" x14ac:dyDescent="0.35">
      <c r="A1410"/>
      <c r="B1410"/>
      <c r="C1410"/>
      <c r="D1410"/>
      <c r="E1410" s="163"/>
    </row>
    <row r="1411" spans="1:5" ht="16.5" x14ac:dyDescent="0.35">
      <c r="A1411"/>
      <c r="B1411"/>
      <c r="C1411"/>
      <c r="D1411"/>
      <c r="E1411" s="163"/>
    </row>
    <row r="1412" spans="1:5" ht="16.5" x14ac:dyDescent="0.35">
      <c r="A1412"/>
      <c r="B1412"/>
      <c r="C1412"/>
      <c r="D1412"/>
      <c r="E1412" s="163"/>
    </row>
    <row r="1413" spans="1:5" ht="16.5" x14ac:dyDescent="0.35">
      <c r="A1413"/>
      <c r="B1413"/>
      <c r="C1413"/>
      <c r="D1413"/>
      <c r="E1413" s="163"/>
    </row>
    <row r="1414" spans="1:5" ht="16.5" x14ac:dyDescent="0.35">
      <c r="A1414"/>
      <c r="B1414"/>
      <c r="C1414"/>
      <c r="D1414"/>
      <c r="E1414" s="163"/>
    </row>
    <row r="1415" spans="1:5" ht="16.5" x14ac:dyDescent="0.35">
      <c r="A1415"/>
      <c r="B1415"/>
      <c r="C1415"/>
      <c r="D1415"/>
      <c r="E1415" s="163"/>
    </row>
    <row r="1416" spans="1:5" ht="16.5" x14ac:dyDescent="0.35">
      <c r="A1416"/>
      <c r="B1416"/>
      <c r="C1416"/>
      <c r="D1416"/>
      <c r="E1416" s="163"/>
    </row>
    <row r="1417" spans="1:5" ht="16.5" x14ac:dyDescent="0.35">
      <c r="A1417"/>
      <c r="B1417"/>
      <c r="C1417"/>
      <c r="D1417"/>
      <c r="E1417" s="163"/>
    </row>
    <row r="1418" spans="1:5" ht="16.5" x14ac:dyDescent="0.35">
      <c r="A1418"/>
      <c r="B1418"/>
      <c r="C1418"/>
      <c r="D1418"/>
      <c r="E1418" s="163"/>
    </row>
    <row r="1419" spans="1:5" ht="16.5" x14ac:dyDescent="0.35">
      <c r="A1419"/>
      <c r="B1419"/>
      <c r="C1419"/>
      <c r="D1419"/>
      <c r="E1419" s="163"/>
    </row>
    <row r="1420" spans="1:5" ht="16.5" x14ac:dyDescent="0.35">
      <c r="A1420"/>
      <c r="B1420"/>
      <c r="C1420"/>
      <c r="D1420"/>
      <c r="E1420" s="163"/>
    </row>
    <row r="1421" spans="1:5" ht="16.5" x14ac:dyDescent="0.35">
      <c r="A1421"/>
      <c r="B1421"/>
      <c r="C1421"/>
      <c r="D1421"/>
      <c r="E1421" s="163"/>
    </row>
    <row r="1422" spans="1:5" ht="16.5" x14ac:dyDescent="0.35">
      <c r="A1422"/>
      <c r="B1422"/>
      <c r="C1422"/>
      <c r="D1422"/>
      <c r="E1422" s="163"/>
    </row>
    <row r="1423" spans="1:5" ht="16.5" x14ac:dyDescent="0.35">
      <c r="A1423"/>
      <c r="B1423"/>
      <c r="C1423"/>
      <c r="D1423"/>
      <c r="E1423" s="163"/>
    </row>
    <row r="1424" spans="1:5" ht="16.5" x14ac:dyDescent="0.35">
      <c r="A1424"/>
      <c r="B1424"/>
      <c r="C1424"/>
      <c r="D1424"/>
      <c r="E1424" s="163"/>
    </row>
    <row r="1425" spans="1:5" ht="16.5" x14ac:dyDescent="0.35">
      <c r="A1425"/>
      <c r="B1425"/>
      <c r="C1425"/>
      <c r="D1425"/>
      <c r="E1425" s="163"/>
    </row>
    <row r="1426" spans="1:5" ht="16.5" x14ac:dyDescent="0.35">
      <c r="A1426"/>
      <c r="B1426"/>
      <c r="C1426"/>
      <c r="D1426"/>
      <c r="E1426" s="163"/>
    </row>
    <row r="1427" spans="1:5" ht="16.5" x14ac:dyDescent="0.35">
      <c r="A1427"/>
      <c r="B1427"/>
      <c r="C1427"/>
      <c r="D1427"/>
      <c r="E1427" s="163"/>
    </row>
    <row r="1428" spans="1:5" ht="16.5" x14ac:dyDescent="0.35">
      <c r="A1428"/>
      <c r="B1428"/>
      <c r="C1428"/>
      <c r="D1428"/>
      <c r="E1428" s="163"/>
    </row>
    <row r="1429" spans="1:5" ht="16.5" x14ac:dyDescent="0.35">
      <c r="A1429"/>
      <c r="B1429"/>
      <c r="C1429"/>
      <c r="D1429"/>
      <c r="E1429" s="163"/>
    </row>
    <row r="1430" spans="1:5" ht="16.5" x14ac:dyDescent="0.35">
      <c r="A1430"/>
      <c r="B1430"/>
      <c r="C1430"/>
      <c r="D1430"/>
      <c r="E1430" s="163"/>
    </row>
    <row r="1431" spans="1:5" ht="16.5" x14ac:dyDescent="0.35">
      <c r="A1431"/>
      <c r="B1431"/>
      <c r="C1431"/>
      <c r="D1431"/>
      <c r="E1431" s="163"/>
    </row>
    <row r="1432" spans="1:5" ht="16.5" x14ac:dyDescent="0.35">
      <c r="A1432"/>
      <c r="B1432"/>
      <c r="C1432"/>
      <c r="D1432"/>
      <c r="E1432" s="163"/>
    </row>
    <row r="1433" spans="1:5" ht="16.5" x14ac:dyDescent="0.35">
      <c r="A1433"/>
      <c r="B1433"/>
      <c r="C1433"/>
      <c r="D1433"/>
      <c r="E1433" s="163"/>
    </row>
    <row r="1434" spans="1:5" ht="16.5" x14ac:dyDescent="0.35">
      <c r="A1434"/>
      <c r="B1434"/>
      <c r="C1434"/>
      <c r="D1434"/>
      <c r="E1434" s="163"/>
    </row>
    <row r="1435" spans="1:5" ht="16.5" x14ac:dyDescent="0.35">
      <c r="A1435"/>
      <c r="B1435"/>
      <c r="C1435"/>
      <c r="D1435"/>
      <c r="E1435" s="163"/>
    </row>
    <row r="1436" spans="1:5" ht="16.5" x14ac:dyDescent="0.35">
      <c r="A1436"/>
      <c r="B1436"/>
      <c r="C1436"/>
      <c r="D1436"/>
      <c r="E1436" s="163"/>
    </row>
    <row r="1437" spans="1:5" ht="16.5" x14ac:dyDescent="0.35">
      <c r="A1437"/>
      <c r="B1437"/>
      <c r="C1437"/>
      <c r="D1437"/>
      <c r="E1437" s="163"/>
    </row>
    <row r="1438" spans="1:5" ht="16.5" x14ac:dyDescent="0.35">
      <c r="A1438"/>
      <c r="B1438"/>
      <c r="C1438"/>
      <c r="D1438"/>
      <c r="E1438" s="163"/>
    </row>
    <row r="1439" spans="1:5" ht="16.5" x14ac:dyDescent="0.35">
      <c r="A1439"/>
      <c r="B1439"/>
      <c r="C1439"/>
      <c r="D1439"/>
      <c r="E1439" s="163"/>
    </row>
    <row r="1440" spans="1:5" ht="16.5" x14ac:dyDescent="0.35">
      <c r="A1440"/>
      <c r="B1440"/>
      <c r="C1440"/>
      <c r="D1440"/>
      <c r="E1440" s="163"/>
    </row>
    <row r="1441" spans="1:5" ht="16.5" x14ac:dyDescent="0.35">
      <c r="A1441"/>
      <c r="B1441"/>
      <c r="C1441"/>
      <c r="D1441"/>
      <c r="E1441" s="163"/>
    </row>
    <row r="1442" spans="1:5" ht="16.5" x14ac:dyDescent="0.35">
      <c r="A1442"/>
      <c r="B1442"/>
      <c r="C1442"/>
      <c r="D1442"/>
      <c r="E1442" s="163"/>
    </row>
    <row r="1443" spans="1:5" ht="16.5" x14ac:dyDescent="0.35">
      <c r="A1443"/>
      <c r="B1443"/>
      <c r="C1443"/>
      <c r="D1443"/>
      <c r="E1443" s="163"/>
    </row>
    <row r="1444" spans="1:5" ht="16.5" x14ac:dyDescent="0.35">
      <c r="A1444"/>
      <c r="B1444"/>
      <c r="C1444"/>
      <c r="D1444"/>
      <c r="E1444" s="163"/>
    </row>
    <row r="1445" spans="1:5" ht="16.5" x14ac:dyDescent="0.35">
      <c r="A1445"/>
      <c r="B1445"/>
      <c r="C1445"/>
      <c r="D1445"/>
      <c r="E1445" s="163"/>
    </row>
    <row r="1446" spans="1:5" ht="16.5" x14ac:dyDescent="0.35">
      <c r="A1446"/>
      <c r="B1446"/>
      <c r="C1446"/>
      <c r="D1446"/>
      <c r="E1446" s="163"/>
    </row>
    <row r="1447" spans="1:5" ht="16.5" x14ac:dyDescent="0.35">
      <c r="A1447"/>
      <c r="B1447"/>
      <c r="C1447"/>
      <c r="D1447"/>
      <c r="E1447" s="163"/>
    </row>
    <row r="1448" spans="1:5" ht="16.5" x14ac:dyDescent="0.35">
      <c r="A1448"/>
      <c r="B1448"/>
      <c r="C1448"/>
      <c r="D1448"/>
      <c r="E1448" s="163"/>
    </row>
    <row r="1449" spans="1:5" ht="16.5" x14ac:dyDescent="0.35">
      <c r="A1449"/>
      <c r="B1449"/>
      <c r="C1449"/>
      <c r="D1449"/>
      <c r="E1449" s="163"/>
    </row>
    <row r="1450" spans="1:5" ht="16.5" x14ac:dyDescent="0.35">
      <c r="A1450"/>
      <c r="B1450"/>
      <c r="C1450"/>
      <c r="D1450"/>
      <c r="E1450" s="163"/>
    </row>
    <row r="1451" spans="1:5" ht="16.5" x14ac:dyDescent="0.35">
      <c r="A1451"/>
      <c r="B1451"/>
      <c r="C1451"/>
      <c r="D1451"/>
      <c r="E1451" s="163"/>
    </row>
    <row r="1452" spans="1:5" ht="16.5" x14ac:dyDescent="0.35">
      <c r="A1452"/>
      <c r="B1452"/>
      <c r="C1452"/>
      <c r="D1452"/>
      <c r="E1452" s="163"/>
    </row>
    <row r="1453" spans="1:5" ht="16.5" x14ac:dyDescent="0.35">
      <c r="A1453"/>
      <c r="B1453"/>
      <c r="C1453"/>
      <c r="D1453"/>
      <c r="E1453" s="163"/>
    </row>
    <row r="1454" spans="1:5" ht="16.5" x14ac:dyDescent="0.35">
      <c r="A1454"/>
      <c r="B1454"/>
      <c r="C1454"/>
      <c r="D1454"/>
      <c r="E1454" s="163"/>
    </row>
    <row r="1455" spans="1:5" ht="16.5" x14ac:dyDescent="0.35">
      <c r="A1455"/>
      <c r="B1455"/>
      <c r="C1455"/>
      <c r="D1455"/>
      <c r="E1455" s="163"/>
    </row>
    <row r="1456" spans="1:5" ht="16.5" x14ac:dyDescent="0.35">
      <c r="A1456"/>
      <c r="B1456"/>
      <c r="C1456"/>
      <c r="D1456"/>
      <c r="E1456" s="163"/>
    </row>
    <row r="1457" spans="1:5" ht="16.5" x14ac:dyDescent="0.35">
      <c r="A1457"/>
      <c r="B1457"/>
      <c r="C1457"/>
      <c r="D1457"/>
      <c r="E1457" s="163"/>
    </row>
    <row r="1458" spans="1:5" ht="16.5" x14ac:dyDescent="0.35">
      <c r="A1458"/>
      <c r="B1458"/>
      <c r="C1458"/>
      <c r="D1458"/>
      <c r="E1458" s="163"/>
    </row>
    <row r="1459" spans="1:5" ht="16.5" x14ac:dyDescent="0.35">
      <c r="A1459"/>
      <c r="B1459"/>
      <c r="C1459"/>
      <c r="D1459"/>
      <c r="E1459" s="163"/>
    </row>
    <row r="1460" spans="1:5" ht="16.5" x14ac:dyDescent="0.35">
      <c r="A1460"/>
      <c r="B1460"/>
      <c r="C1460"/>
      <c r="D1460"/>
      <c r="E1460" s="163"/>
    </row>
    <row r="1461" spans="1:5" ht="16.5" x14ac:dyDescent="0.35">
      <c r="A1461"/>
      <c r="B1461"/>
      <c r="C1461"/>
      <c r="D1461"/>
      <c r="E1461" s="163"/>
    </row>
    <row r="1462" spans="1:5" ht="16.5" x14ac:dyDescent="0.35">
      <c r="A1462"/>
      <c r="B1462"/>
      <c r="C1462"/>
      <c r="D1462"/>
      <c r="E1462" s="163"/>
    </row>
    <row r="1463" spans="1:5" ht="16.5" x14ac:dyDescent="0.35">
      <c r="A1463"/>
      <c r="B1463"/>
      <c r="C1463"/>
      <c r="D1463"/>
      <c r="E1463" s="163"/>
    </row>
    <row r="1464" spans="1:5" ht="16.5" x14ac:dyDescent="0.35">
      <c r="A1464"/>
      <c r="B1464"/>
      <c r="C1464"/>
      <c r="D1464"/>
      <c r="E1464" s="163"/>
    </row>
    <row r="1465" spans="1:5" ht="16.5" x14ac:dyDescent="0.35">
      <c r="A1465"/>
      <c r="B1465"/>
      <c r="C1465"/>
      <c r="D1465"/>
      <c r="E1465" s="163"/>
    </row>
    <row r="1466" spans="1:5" ht="16.5" x14ac:dyDescent="0.35">
      <c r="A1466"/>
      <c r="B1466"/>
      <c r="C1466"/>
      <c r="D1466"/>
      <c r="E1466" s="163"/>
    </row>
    <row r="1467" spans="1:5" ht="16.5" x14ac:dyDescent="0.35">
      <c r="A1467"/>
      <c r="B1467"/>
      <c r="C1467"/>
      <c r="D1467"/>
      <c r="E1467" s="163"/>
    </row>
    <row r="1468" spans="1:5" ht="16.5" x14ac:dyDescent="0.35">
      <c r="A1468"/>
      <c r="B1468"/>
      <c r="C1468"/>
      <c r="D1468"/>
      <c r="E1468" s="163"/>
    </row>
    <row r="1469" spans="1:5" ht="16.5" x14ac:dyDescent="0.35">
      <c r="A1469"/>
      <c r="B1469"/>
      <c r="C1469"/>
      <c r="D1469"/>
      <c r="E1469" s="163"/>
    </row>
    <row r="1470" spans="1:5" ht="16.5" x14ac:dyDescent="0.35">
      <c r="A1470"/>
      <c r="B1470"/>
      <c r="C1470"/>
      <c r="D1470"/>
      <c r="E1470" s="163"/>
    </row>
    <row r="1471" spans="1:5" ht="16.5" x14ac:dyDescent="0.35">
      <c r="A1471"/>
      <c r="B1471"/>
      <c r="C1471"/>
      <c r="D1471"/>
      <c r="E1471" s="163"/>
    </row>
    <row r="1472" spans="1:5" ht="16.5" x14ac:dyDescent="0.35">
      <c r="A1472"/>
      <c r="B1472"/>
      <c r="C1472"/>
      <c r="D1472"/>
      <c r="E1472" s="163"/>
    </row>
    <row r="1473" spans="1:5" ht="16.5" x14ac:dyDescent="0.35">
      <c r="A1473"/>
      <c r="B1473"/>
      <c r="C1473"/>
      <c r="D1473"/>
      <c r="E1473" s="163"/>
    </row>
    <row r="1474" spans="1:5" ht="16.5" x14ac:dyDescent="0.35">
      <c r="A1474"/>
      <c r="B1474"/>
      <c r="C1474"/>
      <c r="D1474"/>
      <c r="E1474" s="163"/>
    </row>
    <row r="1475" spans="1:5" ht="16.5" x14ac:dyDescent="0.35">
      <c r="A1475"/>
      <c r="B1475"/>
      <c r="C1475"/>
      <c r="D1475"/>
      <c r="E1475" s="163"/>
    </row>
    <row r="1476" spans="1:5" ht="16.5" x14ac:dyDescent="0.35">
      <c r="A1476"/>
      <c r="B1476"/>
      <c r="C1476"/>
      <c r="D1476"/>
      <c r="E1476" s="163"/>
    </row>
    <row r="1477" spans="1:5" ht="16.5" x14ac:dyDescent="0.35">
      <c r="A1477"/>
      <c r="B1477"/>
      <c r="C1477"/>
      <c r="D1477"/>
      <c r="E1477" s="163"/>
    </row>
    <row r="1478" spans="1:5" ht="16.5" x14ac:dyDescent="0.35">
      <c r="A1478"/>
      <c r="B1478"/>
      <c r="C1478"/>
      <c r="D1478"/>
      <c r="E1478" s="163"/>
    </row>
    <row r="1479" spans="1:5" ht="16.5" x14ac:dyDescent="0.35">
      <c r="A1479"/>
      <c r="B1479"/>
      <c r="C1479"/>
      <c r="D1479"/>
      <c r="E1479" s="163"/>
    </row>
    <row r="1480" spans="1:5" ht="16.5" x14ac:dyDescent="0.35">
      <c r="A1480"/>
      <c r="B1480"/>
      <c r="C1480"/>
      <c r="D1480"/>
      <c r="E1480" s="163"/>
    </row>
    <row r="1481" spans="1:5" ht="16.5" x14ac:dyDescent="0.35">
      <c r="A1481"/>
      <c r="B1481"/>
      <c r="C1481"/>
      <c r="D1481"/>
      <c r="E1481" s="163"/>
    </row>
    <row r="1482" spans="1:5" ht="16.5" x14ac:dyDescent="0.35">
      <c r="A1482"/>
      <c r="B1482"/>
      <c r="C1482"/>
      <c r="D1482"/>
      <c r="E1482" s="163"/>
    </row>
    <row r="1483" spans="1:5" ht="16.5" x14ac:dyDescent="0.35">
      <c r="A1483"/>
      <c r="B1483"/>
      <c r="C1483"/>
      <c r="D1483"/>
      <c r="E1483" s="163"/>
    </row>
    <row r="1484" spans="1:5" ht="16.5" x14ac:dyDescent="0.35">
      <c r="A1484"/>
      <c r="B1484"/>
      <c r="C1484"/>
      <c r="D1484"/>
      <c r="E1484" s="163"/>
    </row>
    <row r="1485" spans="1:5" ht="16.5" x14ac:dyDescent="0.35">
      <c r="A1485"/>
      <c r="B1485"/>
      <c r="C1485"/>
      <c r="D1485"/>
      <c r="E1485" s="163"/>
    </row>
    <row r="1486" spans="1:5" ht="16.5" x14ac:dyDescent="0.35">
      <c r="A1486"/>
      <c r="B1486"/>
      <c r="C1486"/>
      <c r="D1486"/>
      <c r="E1486" s="163"/>
    </row>
    <row r="1487" spans="1:5" ht="16.5" x14ac:dyDescent="0.35">
      <c r="A1487"/>
      <c r="B1487"/>
      <c r="C1487"/>
      <c r="D1487"/>
      <c r="E1487" s="163"/>
    </row>
    <row r="1488" spans="1:5" ht="16.5" x14ac:dyDescent="0.35">
      <c r="A1488"/>
      <c r="B1488"/>
      <c r="C1488"/>
      <c r="D1488"/>
      <c r="E1488" s="163"/>
    </row>
    <row r="1489" spans="1:5" ht="16.5" x14ac:dyDescent="0.35">
      <c r="A1489"/>
      <c r="B1489"/>
      <c r="C1489"/>
      <c r="D1489"/>
      <c r="E1489" s="163"/>
    </row>
    <row r="1490" spans="1:5" ht="16.5" x14ac:dyDescent="0.35">
      <c r="A1490"/>
      <c r="B1490"/>
      <c r="C1490"/>
      <c r="D1490"/>
      <c r="E1490" s="163"/>
    </row>
    <row r="1491" spans="1:5" ht="16.5" x14ac:dyDescent="0.35">
      <c r="A1491"/>
      <c r="B1491"/>
      <c r="C1491"/>
      <c r="D1491"/>
      <c r="E1491" s="163"/>
    </row>
    <row r="1492" spans="1:5" ht="16.5" x14ac:dyDescent="0.35">
      <c r="A1492"/>
      <c r="B1492"/>
      <c r="C1492"/>
      <c r="D1492"/>
      <c r="E1492" s="163"/>
    </row>
    <row r="1493" spans="1:5" ht="16.5" x14ac:dyDescent="0.35">
      <c r="A1493"/>
      <c r="B1493"/>
      <c r="C1493"/>
      <c r="D1493"/>
      <c r="E1493" s="163"/>
    </row>
    <row r="1494" spans="1:5" ht="16.5" x14ac:dyDescent="0.35">
      <c r="A1494"/>
      <c r="B1494"/>
      <c r="C1494"/>
      <c r="D1494"/>
      <c r="E1494" s="163"/>
    </row>
    <row r="1495" spans="1:5" ht="16.5" x14ac:dyDescent="0.35">
      <c r="A1495"/>
      <c r="B1495"/>
      <c r="C1495"/>
      <c r="D1495"/>
      <c r="E1495" s="163"/>
    </row>
    <row r="1496" spans="1:5" ht="16.5" x14ac:dyDescent="0.35">
      <c r="A1496"/>
      <c r="B1496"/>
      <c r="C1496"/>
      <c r="D1496"/>
      <c r="E1496" s="163"/>
    </row>
    <row r="1497" spans="1:5" ht="16.5" x14ac:dyDescent="0.35">
      <c r="A1497"/>
      <c r="B1497"/>
      <c r="C1497"/>
      <c r="D1497"/>
      <c r="E1497" s="163"/>
    </row>
    <row r="1498" spans="1:5" ht="16.5" x14ac:dyDescent="0.35">
      <c r="A1498"/>
      <c r="B1498"/>
      <c r="C1498"/>
      <c r="D1498"/>
      <c r="E1498" s="163"/>
    </row>
    <row r="1499" spans="1:5" ht="16.5" x14ac:dyDescent="0.35">
      <c r="A1499"/>
      <c r="B1499"/>
      <c r="C1499"/>
      <c r="D1499"/>
      <c r="E1499" s="163"/>
    </row>
    <row r="1500" spans="1:5" ht="16.5" x14ac:dyDescent="0.35">
      <c r="A1500"/>
      <c r="B1500"/>
      <c r="C1500"/>
      <c r="D1500"/>
      <c r="E1500" s="163"/>
    </row>
    <row r="1501" spans="1:5" ht="16.5" x14ac:dyDescent="0.35">
      <c r="A1501"/>
      <c r="B1501"/>
      <c r="C1501"/>
      <c r="D1501"/>
      <c r="E1501" s="163"/>
    </row>
    <row r="1502" spans="1:5" ht="16.5" x14ac:dyDescent="0.35">
      <c r="A1502"/>
      <c r="B1502"/>
      <c r="C1502"/>
      <c r="D1502"/>
      <c r="E1502" s="163"/>
    </row>
    <row r="1503" spans="1:5" ht="16.5" x14ac:dyDescent="0.35">
      <c r="A1503"/>
      <c r="B1503"/>
      <c r="C1503"/>
      <c r="D1503"/>
      <c r="E1503" s="163"/>
    </row>
    <row r="1504" spans="1:5" ht="16.5" x14ac:dyDescent="0.35">
      <c r="A1504"/>
      <c r="B1504"/>
      <c r="C1504"/>
      <c r="D1504"/>
      <c r="E1504" s="163"/>
    </row>
    <row r="1505" spans="1:5" ht="16.5" x14ac:dyDescent="0.35">
      <c r="A1505"/>
      <c r="B1505"/>
      <c r="C1505"/>
      <c r="D1505"/>
      <c r="E1505" s="163"/>
    </row>
    <row r="1506" spans="1:5" ht="16.5" x14ac:dyDescent="0.35">
      <c r="A1506"/>
      <c r="B1506"/>
      <c r="C1506"/>
      <c r="D1506"/>
      <c r="E1506" s="163"/>
    </row>
    <row r="1507" spans="1:5" ht="16.5" x14ac:dyDescent="0.35">
      <c r="A1507"/>
      <c r="B1507"/>
      <c r="C1507"/>
      <c r="D1507"/>
      <c r="E1507" s="163"/>
    </row>
    <row r="1508" spans="1:5" ht="16.5" x14ac:dyDescent="0.35">
      <c r="A1508"/>
      <c r="B1508"/>
      <c r="C1508"/>
      <c r="D1508"/>
      <c r="E1508" s="163"/>
    </row>
    <row r="1509" spans="1:5" ht="16.5" x14ac:dyDescent="0.35">
      <c r="A1509"/>
      <c r="B1509"/>
      <c r="C1509"/>
      <c r="D1509"/>
      <c r="E1509" s="163"/>
    </row>
    <row r="1510" spans="1:5" ht="16.5" x14ac:dyDescent="0.35">
      <c r="A1510"/>
      <c r="B1510"/>
      <c r="C1510"/>
      <c r="D1510"/>
      <c r="E1510" s="163"/>
    </row>
    <row r="1511" spans="1:5" ht="16.5" x14ac:dyDescent="0.35">
      <c r="A1511"/>
      <c r="B1511"/>
      <c r="C1511"/>
      <c r="D1511"/>
      <c r="E1511" s="163"/>
    </row>
    <row r="1512" spans="1:5" ht="16.5" x14ac:dyDescent="0.35">
      <c r="A1512"/>
      <c r="B1512"/>
      <c r="C1512"/>
      <c r="D1512"/>
      <c r="E1512" s="163"/>
    </row>
    <row r="1513" spans="1:5" ht="16.5" x14ac:dyDescent="0.35">
      <c r="A1513"/>
      <c r="B1513"/>
      <c r="C1513"/>
      <c r="D1513"/>
      <c r="E1513" s="163"/>
    </row>
    <row r="1514" spans="1:5" ht="16.5" x14ac:dyDescent="0.35">
      <c r="A1514"/>
      <c r="B1514"/>
      <c r="C1514"/>
      <c r="D1514"/>
      <c r="E1514" s="163"/>
    </row>
    <row r="1515" spans="1:5" ht="16.5" x14ac:dyDescent="0.35">
      <c r="A1515"/>
      <c r="B1515"/>
      <c r="C1515"/>
      <c r="D1515"/>
      <c r="E1515" s="163"/>
    </row>
    <row r="1516" spans="1:5" ht="16.5" x14ac:dyDescent="0.35">
      <c r="A1516"/>
      <c r="B1516"/>
      <c r="C1516"/>
      <c r="D1516"/>
      <c r="E1516" s="163"/>
    </row>
    <row r="1517" spans="1:5" ht="16.5" x14ac:dyDescent="0.35">
      <c r="A1517"/>
      <c r="B1517"/>
      <c r="C1517"/>
      <c r="D1517"/>
      <c r="E1517" s="163"/>
    </row>
    <row r="1518" spans="1:5" ht="16.5" x14ac:dyDescent="0.35">
      <c r="A1518"/>
      <c r="B1518"/>
      <c r="C1518"/>
      <c r="D1518"/>
      <c r="E1518" s="163"/>
    </row>
    <row r="1519" spans="1:5" ht="16.5" x14ac:dyDescent="0.35">
      <c r="A1519"/>
      <c r="B1519"/>
      <c r="C1519"/>
      <c r="D1519"/>
      <c r="E1519" s="163"/>
    </row>
    <row r="1520" spans="1:5" ht="16.5" x14ac:dyDescent="0.35">
      <c r="A1520"/>
      <c r="B1520"/>
      <c r="C1520"/>
      <c r="D1520"/>
      <c r="E1520" s="163"/>
    </row>
    <row r="1521" spans="1:5" ht="16.5" x14ac:dyDescent="0.35">
      <c r="A1521"/>
      <c r="B1521"/>
      <c r="C1521"/>
      <c r="D1521"/>
      <c r="E1521" s="163"/>
    </row>
    <row r="1522" spans="1:5" ht="16.5" x14ac:dyDescent="0.35">
      <c r="A1522"/>
      <c r="B1522"/>
      <c r="C1522"/>
      <c r="D1522"/>
      <c r="E1522" s="163"/>
    </row>
    <row r="1523" spans="1:5" ht="16.5" x14ac:dyDescent="0.35">
      <c r="A1523"/>
      <c r="B1523"/>
      <c r="C1523"/>
      <c r="D1523"/>
      <c r="E1523" s="163"/>
    </row>
    <row r="1524" spans="1:5" ht="16.5" x14ac:dyDescent="0.35">
      <c r="A1524"/>
      <c r="B1524"/>
      <c r="C1524"/>
      <c r="D1524"/>
      <c r="E1524" s="163"/>
    </row>
    <row r="1525" spans="1:5" ht="16.5" x14ac:dyDescent="0.35">
      <c r="A1525"/>
      <c r="B1525"/>
      <c r="C1525"/>
      <c r="D1525"/>
      <c r="E1525" s="163"/>
    </row>
    <row r="1526" spans="1:5" ht="16.5" x14ac:dyDescent="0.35">
      <c r="A1526"/>
      <c r="B1526"/>
      <c r="C1526"/>
      <c r="D1526"/>
      <c r="E1526" s="163"/>
    </row>
    <row r="1527" spans="1:5" ht="16.5" x14ac:dyDescent="0.35">
      <c r="A1527"/>
      <c r="B1527"/>
      <c r="C1527"/>
      <c r="D1527"/>
      <c r="E1527" s="163"/>
    </row>
    <row r="1528" spans="1:5" ht="16.5" x14ac:dyDescent="0.35">
      <c r="A1528"/>
      <c r="B1528"/>
      <c r="C1528"/>
      <c r="D1528"/>
      <c r="E1528" s="163"/>
    </row>
    <row r="1529" spans="1:5" ht="16.5" x14ac:dyDescent="0.35">
      <c r="A1529"/>
      <c r="B1529"/>
      <c r="C1529"/>
      <c r="D1529"/>
      <c r="E1529" s="163"/>
    </row>
    <row r="1530" spans="1:5" ht="16.5" x14ac:dyDescent="0.35">
      <c r="A1530"/>
      <c r="B1530"/>
      <c r="C1530"/>
      <c r="D1530"/>
      <c r="E1530" s="163"/>
    </row>
    <row r="1531" spans="1:5" ht="16.5" x14ac:dyDescent="0.35">
      <c r="A1531"/>
      <c r="B1531"/>
      <c r="C1531"/>
      <c r="D1531"/>
      <c r="E1531" s="163"/>
    </row>
    <row r="1532" spans="1:5" ht="16.5" x14ac:dyDescent="0.35">
      <c r="A1532"/>
      <c r="B1532"/>
      <c r="C1532"/>
      <c r="D1532"/>
      <c r="E1532" s="163"/>
    </row>
    <row r="1533" spans="1:5" ht="16.5" x14ac:dyDescent="0.35">
      <c r="A1533"/>
      <c r="B1533"/>
      <c r="C1533"/>
      <c r="D1533"/>
      <c r="E1533" s="163"/>
    </row>
    <row r="1534" spans="1:5" ht="16.5" x14ac:dyDescent="0.35">
      <c r="A1534"/>
      <c r="B1534"/>
      <c r="C1534"/>
      <c r="D1534"/>
      <c r="E1534" s="163"/>
    </row>
    <row r="1535" spans="1:5" ht="16.5" x14ac:dyDescent="0.35">
      <c r="A1535"/>
      <c r="B1535"/>
      <c r="C1535"/>
      <c r="D1535"/>
      <c r="E1535" s="163"/>
    </row>
    <row r="1536" spans="1:5" ht="16.5" x14ac:dyDescent="0.35">
      <c r="A1536"/>
      <c r="B1536"/>
      <c r="C1536"/>
      <c r="D1536"/>
      <c r="E1536" s="163"/>
    </row>
    <row r="1537" spans="1:5" ht="16.5" x14ac:dyDescent="0.35">
      <c r="A1537"/>
      <c r="B1537"/>
      <c r="C1537"/>
      <c r="D1537"/>
      <c r="E1537" s="163"/>
    </row>
    <row r="1538" spans="1:5" ht="16.5" x14ac:dyDescent="0.35">
      <c r="A1538"/>
      <c r="B1538"/>
      <c r="C1538"/>
      <c r="D1538"/>
      <c r="E1538" s="163"/>
    </row>
    <row r="1539" spans="1:5" ht="16.5" x14ac:dyDescent="0.35">
      <c r="A1539"/>
      <c r="B1539"/>
      <c r="C1539"/>
      <c r="D1539"/>
      <c r="E1539" s="163"/>
    </row>
    <row r="1540" spans="1:5" ht="16.5" x14ac:dyDescent="0.35">
      <c r="A1540"/>
      <c r="B1540"/>
      <c r="C1540"/>
      <c r="D1540"/>
      <c r="E1540" s="163"/>
    </row>
    <row r="1541" spans="1:5" ht="16.5" x14ac:dyDescent="0.35">
      <c r="A1541"/>
      <c r="B1541"/>
      <c r="C1541"/>
      <c r="D1541"/>
      <c r="E1541" s="163"/>
    </row>
    <row r="1542" spans="1:5" ht="16.5" x14ac:dyDescent="0.35">
      <c r="A1542"/>
      <c r="B1542"/>
      <c r="C1542"/>
      <c r="D1542"/>
      <c r="E1542" s="163"/>
    </row>
    <row r="1543" spans="1:5" ht="16.5" x14ac:dyDescent="0.35">
      <c r="A1543"/>
      <c r="B1543"/>
      <c r="C1543"/>
      <c r="D1543"/>
      <c r="E1543" s="163"/>
    </row>
    <row r="1544" spans="1:5" ht="16.5" x14ac:dyDescent="0.35">
      <c r="A1544"/>
      <c r="B1544"/>
      <c r="C1544"/>
      <c r="D1544"/>
      <c r="E1544" s="163"/>
    </row>
    <row r="1545" spans="1:5" ht="16.5" x14ac:dyDescent="0.35">
      <c r="A1545"/>
      <c r="B1545"/>
      <c r="C1545"/>
      <c r="D1545"/>
      <c r="E1545" s="163"/>
    </row>
    <row r="1546" spans="1:5" ht="16.5" x14ac:dyDescent="0.35">
      <c r="A1546"/>
      <c r="B1546"/>
      <c r="C1546"/>
      <c r="D1546"/>
      <c r="E1546" s="163"/>
    </row>
    <row r="1547" spans="1:5" ht="16.5" x14ac:dyDescent="0.35">
      <c r="A1547"/>
      <c r="B1547"/>
      <c r="C1547"/>
      <c r="D1547"/>
      <c r="E1547" s="163"/>
    </row>
    <row r="1548" spans="1:5" ht="16.5" x14ac:dyDescent="0.35">
      <c r="A1548"/>
      <c r="B1548"/>
      <c r="C1548"/>
      <c r="D1548"/>
      <c r="E1548" s="163"/>
    </row>
    <row r="1549" spans="1:5" ht="16.5" x14ac:dyDescent="0.35">
      <c r="A1549"/>
      <c r="B1549"/>
      <c r="C1549"/>
      <c r="D1549"/>
      <c r="E1549" s="163"/>
    </row>
    <row r="1550" spans="1:5" ht="16.5" x14ac:dyDescent="0.35">
      <c r="A1550"/>
      <c r="B1550"/>
      <c r="C1550"/>
      <c r="D1550"/>
      <c r="E1550" s="163"/>
    </row>
    <row r="1551" spans="1:5" ht="16.5" x14ac:dyDescent="0.35">
      <c r="A1551"/>
      <c r="B1551"/>
      <c r="C1551"/>
      <c r="D1551"/>
      <c r="E1551" s="163"/>
    </row>
    <row r="1552" spans="1:5" ht="16.5" x14ac:dyDescent="0.35">
      <c r="A1552"/>
      <c r="B1552"/>
      <c r="C1552"/>
      <c r="D1552"/>
      <c r="E1552" s="163"/>
    </row>
    <row r="1553" spans="1:5" ht="16.5" x14ac:dyDescent="0.35">
      <c r="A1553"/>
      <c r="B1553"/>
      <c r="C1553"/>
      <c r="D1553"/>
      <c r="E1553" s="163"/>
    </row>
    <row r="1554" spans="1:5" ht="16.5" x14ac:dyDescent="0.35">
      <c r="A1554"/>
      <c r="B1554"/>
      <c r="C1554"/>
      <c r="D1554"/>
      <c r="E1554" s="163"/>
    </row>
    <row r="1555" spans="1:5" ht="16.5" x14ac:dyDescent="0.35">
      <c r="A1555"/>
      <c r="B1555"/>
      <c r="C1555"/>
      <c r="D1555"/>
      <c r="E1555" s="163"/>
    </row>
    <row r="1556" spans="1:5" ht="16.5" x14ac:dyDescent="0.35">
      <c r="A1556"/>
      <c r="B1556"/>
      <c r="C1556"/>
      <c r="D1556"/>
      <c r="E1556" s="163"/>
    </row>
    <row r="1557" spans="1:5" ht="16.5" x14ac:dyDescent="0.35">
      <c r="A1557"/>
      <c r="B1557"/>
      <c r="C1557"/>
      <c r="D1557"/>
      <c r="E1557" s="163"/>
    </row>
    <row r="1558" spans="1:5" ht="16.5" x14ac:dyDescent="0.35">
      <c r="A1558"/>
      <c r="B1558"/>
      <c r="C1558"/>
      <c r="D1558"/>
      <c r="E1558" s="163"/>
    </row>
    <row r="1559" spans="1:5" ht="16.5" x14ac:dyDescent="0.35">
      <c r="A1559"/>
      <c r="B1559"/>
      <c r="C1559"/>
      <c r="D1559"/>
      <c r="E1559" s="163"/>
    </row>
    <row r="1560" spans="1:5" ht="16.5" x14ac:dyDescent="0.35">
      <c r="A1560"/>
      <c r="B1560"/>
      <c r="C1560"/>
      <c r="D1560"/>
      <c r="E1560" s="163"/>
    </row>
    <row r="1561" spans="1:5" ht="16.5" x14ac:dyDescent="0.35">
      <c r="A1561"/>
      <c r="B1561"/>
      <c r="C1561"/>
      <c r="D1561"/>
      <c r="E1561" s="163"/>
    </row>
    <row r="1562" spans="1:5" ht="16.5" x14ac:dyDescent="0.35">
      <c r="A1562"/>
      <c r="B1562"/>
      <c r="C1562"/>
      <c r="D1562"/>
      <c r="E1562" s="163"/>
    </row>
    <row r="1563" spans="1:5" ht="16.5" x14ac:dyDescent="0.35">
      <c r="A1563"/>
      <c r="B1563"/>
      <c r="C1563"/>
      <c r="D1563"/>
      <c r="E1563" s="163"/>
    </row>
    <row r="1564" spans="1:5" ht="16.5" x14ac:dyDescent="0.35">
      <c r="A1564"/>
      <c r="B1564"/>
      <c r="C1564"/>
      <c r="D1564"/>
      <c r="E1564" s="163"/>
    </row>
    <row r="1565" spans="1:5" ht="16.5" x14ac:dyDescent="0.35">
      <c r="A1565"/>
      <c r="B1565"/>
      <c r="C1565"/>
      <c r="D1565"/>
      <c r="E1565" s="163"/>
    </row>
    <row r="1566" spans="1:5" ht="16.5" x14ac:dyDescent="0.35">
      <c r="A1566"/>
      <c r="B1566"/>
      <c r="C1566"/>
      <c r="D1566"/>
      <c r="E1566" s="163"/>
    </row>
    <row r="1567" spans="1:5" ht="16.5" x14ac:dyDescent="0.35">
      <c r="A1567"/>
      <c r="B1567"/>
      <c r="C1567"/>
      <c r="D1567"/>
      <c r="E1567" s="163"/>
    </row>
    <row r="1568" spans="1:5" ht="16.5" x14ac:dyDescent="0.35">
      <c r="A1568"/>
      <c r="B1568"/>
      <c r="C1568"/>
      <c r="D1568"/>
      <c r="E1568" s="163"/>
    </row>
    <row r="1569" spans="1:5" ht="16.5" x14ac:dyDescent="0.35">
      <c r="A1569"/>
      <c r="B1569"/>
      <c r="C1569"/>
      <c r="D1569"/>
      <c r="E1569" s="163"/>
    </row>
    <row r="1570" spans="1:5" ht="16.5" x14ac:dyDescent="0.35">
      <c r="A1570"/>
      <c r="B1570"/>
      <c r="C1570"/>
      <c r="D1570"/>
      <c r="E1570" s="163"/>
    </row>
    <row r="1571" spans="1:5" ht="16.5" x14ac:dyDescent="0.35">
      <c r="A1571"/>
      <c r="B1571"/>
      <c r="C1571"/>
      <c r="D1571"/>
      <c r="E1571" s="163"/>
    </row>
    <row r="1572" spans="1:5" ht="16.5" x14ac:dyDescent="0.35">
      <c r="A1572"/>
      <c r="B1572"/>
      <c r="C1572"/>
      <c r="D1572"/>
      <c r="E1572" s="163"/>
    </row>
    <row r="1573" spans="1:5" ht="16.5" x14ac:dyDescent="0.35">
      <c r="A1573"/>
      <c r="B1573"/>
      <c r="C1573"/>
      <c r="D1573"/>
      <c r="E1573" s="163"/>
    </row>
    <row r="1574" spans="1:5" ht="16.5" x14ac:dyDescent="0.35">
      <c r="A1574"/>
      <c r="B1574"/>
      <c r="C1574"/>
      <c r="D1574"/>
      <c r="E1574" s="163"/>
    </row>
    <row r="1575" spans="1:5" ht="16.5" x14ac:dyDescent="0.35">
      <c r="A1575"/>
      <c r="B1575"/>
      <c r="C1575"/>
      <c r="D1575"/>
      <c r="E1575" s="163"/>
    </row>
    <row r="1576" spans="1:5" ht="16.5" x14ac:dyDescent="0.35">
      <c r="A1576"/>
      <c r="B1576"/>
      <c r="C1576"/>
      <c r="D1576"/>
      <c r="E1576" s="163"/>
    </row>
    <row r="1577" spans="1:5" ht="16.5" x14ac:dyDescent="0.35">
      <c r="A1577"/>
      <c r="B1577"/>
      <c r="C1577"/>
      <c r="D1577"/>
      <c r="E1577" s="163"/>
    </row>
    <row r="1578" spans="1:5" ht="16.5" x14ac:dyDescent="0.35">
      <c r="A1578"/>
      <c r="B1578"/>
      <c r="C1578"/>
      <c r="D1578"/>
      <c r="E1578" s="163"/>
    </row>
    <row r="1579" spans="1:5" ht="16.5" x14ac:dyDescent="0.35">
      <c r="A1579"/>
      <c r="B1579"/>
      <c r="C1579"/>
      <c r="D1579"/>
      <c r="E1579" s="163"/>
    </row>
    <row r="1580" spans="1:5" ht="16.5" x14ac:dyDescent="0.35">
      <c r="A1580"/>
      <c r="B1580"/>
      <c r="C1580"/>
      <c r="D1580"/>
      <c r="E1580" s="163"/>
    </row>
    <row r="1581" spans="1:5" ht="16.5" x14ac:dyDescent="0.35">
      <c r="A1581"/>
      <c r="B1581"/>
      <c r="C1581"/>
      <c r="D1581"/>
      <c r="E1581" s="163"/>
    </row>
    <row r="1582" spans="1:5" ht="16.5" x14ac:dyDescent="0.35">
      <c r="A1582"/>
      <c r="B1582"/>
      <c r="C1582"/>
      <c r="D1582"/>
      <c r="E1582" s="163"/>
    </row>
    <row r="1583" spans="1:5" ht="16.5" x14ac:dyDescent="0.35">
      <c r="A1583"/>
      <c r="B1583"/>
      <c r="C1583"/>
      <c r="D1583"/>
      <c r="E1583" s="163"/>
    </row>
    <row r="1584" spans="1:5" ht="16.5" x14ac:dyDescent="0.35">
      <c r="A1584"/>
      <c r="B1584"/>
      <c r="C1584"/>
      <c r="D1584"/>
      <c r="E1584" s="163"/>
    </row>
    <row r="1585" spans="1:5" ht="16.5" x14ac:dyDescent="0.35">
      <c r="A1585"/>
      <c r="B1585"/>
      <c r="C1585"/>
      <c r="D1585"/>
      <c r="E1585" s="163"/>
    </row>
    <row r="1586" spans="1:5" ht="16.5" x14ac:dyDescent="0.35">
      <c r="A1586"/>
      <c r="B1586"/>
      <c r="C1586"/>
      <c r="D1586"/>
      <c r="E1586" s="163"/>
    </row>
  </sheetData>
  <mergeCells count="1">
    <mergeCell ref="A1:E1"/>
  </mergeCells>
  <pageMargins left="0.75" right="0.75" top="1" bottom="1" header="0.5" footer="0.5"/>
  <pageSetup paperSize="9" orientation="portrait" r:id="rId1"/>
  <headerFooter alignWithMargins="0"/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IMCallForce</vt:lpstr>
      <vt:lpstr>IMCallForce(revise)</vt:lpstr>
      <vt:lpstr>IMrate</vt:lpstr>
      <vt:lpstr>'IMCallForce(revise)'!Print_Area</vt:lpstr>
      <vt:lpstr>IMCallForce!Print_Titles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Avika Kupkanchanakul</dc:creator>
  <cp:lastModifiedBy>Panya Jaisuesomboon</cp:lastModifiedBy>
  <cp:lastPrinted>2015-02-10T09:27:53Z</cp:lastPrinted>
  <dcterms:created xsi:type="dcterms:W3CDTF">2014-10-15T02:03:29Z</dcterms:created>
  <dcterms:modified xsi:type="dcterms:W3CDTF">2023-03-02T02:36:34Z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a69011-6290-4d49-906a-8d3f3b3b7967_Enabled">
    <vt:lpwstr>true</vt:lpwstr>
  </property>
  <property fmtid="{D5CDD505-2E9C-101B-9397-08002B2CF9AE}" pid="3" name="MSIP_Label_72a69011-6290-4d49-906a-8d3f3b3b7967_SetDate">
    <vt:lpwstr>2023-01-24T10:23:22Z</vt:lpwstr>
  </property>
  <property fmtid="{D5CDD505-2E9C-101B-9397-08002B2CF9AE}" pid="4" name="MSIP_Label_72a69011-6290-4d49-906a-8d3f3b3b7967_Method">
    <vt:lpwstr>Privileged</vt:lpwstr>
  </property>
  <property fmtid="{D5CDD505-2E9C-101B-9397-08002B2CF9AE}" pid="5" name="MSIP_Label_72a69011-6290-4d49-906a-8d3f3b3b7967_Name">
    <vt:lpwstr>Public</vt:lpwstr>
  </property>
  <property fmtid="{D5CDD505-2E9C-101B-9397-08002B2CF9AE}" pid="6" name="MSIP_Label_72a69011-6290-4d49-906a-8d3f3b3b7967_SiteId">
    <vt:lpwstr>26e985cf-3ce9-4e67-b716-55eef9fad13d</vt:lpwstr>
  </property>
  <property fmtid="{D5CDD505-2E9C-101B-9397-08002B2CF9AE}" pid="7" name="MSIP_Label_72a69011-6290-4d49-906a-8d3f3b3b7967_ActionId">
    <vt:lpwstr>41ab955d-8ee8-49e4-8efc-2074d6361c77</vt:lpwstr>
  </property>
  <property fmtid="{D5CDD505-2E9C-101B-9397-08002B2CF9AE}" pid="8" name="MSIP_Label_72a69011-6290-4d49-906a-8d3f3b3b7967_ContentBits">
    <vt:lpwstr>0</vt:lpwstr>
  </property>
</Properties>
</file>